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drawings/drawing3.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drawings/drawing4.xml" ContentType="application/vnd.openxmlformats-officedocument.drawing+xml"/>
  <Override PartName="/xl/tables/table6.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tables/table7.xml" ContentType="application/vnd.openxmlformats-officedocument.spreadsheetml.table+xml"/>
  <Override PartName="/xl/drawings/drawing5.xml" ContentType="application/vnd.openxmlformats-officedocument.drawing+xml"/>
  <Override PartName="/xl/tables/table8.xml" ContentType="application/vnd.openxmlformats-officedocument.spreadsheetml.table+xml"/>
  <Override PartName="/xl/tables/table9.xml" ContentType="application/vnd.openxmlformats-officedocument.spreadsheetml.table+xml"/>
  <Override PartName="/xl/comments2.xml" ContentType="application/vnd.openxmlformats-officedocument.spreadsheetml.comments+xml"/>
  <Override PartName="/xl/threadedComments/threadedComment2.xml" ContentType="application/vnd.ms-excel.threadedcomments+xml"/>
  <Override PartName="/xl/pivotTables/pivotTable1.xml" ContentType="application/vnd.openxmlformats-officedocument.spreadsheetml.pivotTable+xml"/>
  <Override PartName="/xl/drawings/drawing6.xml" ContentType="application/vnd.openxmlformats-officedocument.drawing+xml"/>
  <Override PartName="/xl/drawings/drawing7.xml" ContentType="application/vnd.openxmlformats-officedocument.drawing+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DieseArbeitsmappe" hidePivotFieldList="1"/>
  <mc:AlternateContent xmlns:mc="http://schemas.openxmlformats.org/markup-compatibility/2006">
    <mc:Choice Requires="x15">
      <x15ac:absPath xmlns:x15ac="http://schemas.microsoft.com/office/spreadsheetml/2010/11/ac" url="L:\KE\g) FIRST\Anleitungen\Abrechnung\VORLAGE ABRECHNUNGSDOK\"/>
    </mc:Choice>
  </mc:AlternateContent>
  <xr:revisionPtr revIDLastSave="0" documentId="13_ncr:1_{9A1BF272-77F1-4A85-9200-402B22776F87}" xr6:coauthVersionLast="47" xr6:coauthVersionMax="47" xr10:uidLastSave="{00000000-0000-0000-0000-000000000000}"/>
  <workbookProtection lockStructure="1"/>
  <bookViews>
    <workbookView xWindow="-108" yWindow="-108" windowWidth="23256" windowHeight="12576" tabRatio="741" xr2:uid="{05AD8DF6-1CD9-4D2C-9B4D-F1482CB3BD61}"/>
  </bookViews>
  <sheets>
    <sheet name="Anleitung" sheetId="12" r:id="rId1"/>
    <sheet name="Projektkosten" sheetId="1" r:id="rId2"/>
    <sheet name="Abrechnung Projektkosten" sheetId="7" r:id="rId3"/>
    <sheet name="Personalkosten" sheetId="17" r:id="rId4"/>
    <sheet name="Abrechnung Personalkosten" sheetId="3" r:id="rId5"/>
    <sheet name="Mietkosten" sheetId="4" r:id="rId6"/>
    <sheet name="Abrechnung Mietkosten" sheetId="15" r:id="rId7"/>
    <sheet name="Reisekosten" sheetId="5" r:id="rId8"/>
    <sheet name="Abrechnung Reisekosten" sheetId="16" r:id="rId9"/>
    <sheet name="Kostenübersicht" sheetId="6" r:id="rId10"/>
    <sheet name="Kostenauswertung" sheetId="19" r:id="rId11"/>
    <sheet name="Auswertung_Rechnungen" sheetId="11" state="hidden" r:id="rId12"/>
    <sheet name="Stichproben" sheetId="8" state="hidden" r:id="rId13"/>
    <sheet name="Konfiguration" sheetId="18" state="hidden" r:id="rId14"/>
  </sheets>
  <definedNames>
    <definedName name="_xlnm._FilterDatabase" localSheetId="12" hidden="1">Stichproben!$B$5:$D$5</definedName>
    <definedName name="AggregateRanges">_xlfn.LAMBDA(_xlpm.range1,_xlpm.range2,_xlpm.range3,_xlpm.range4,_xlpm.default,  _xlfn.LET(  _xlpm.rows1,ROWS(_xlpm.range1),  _xlpm.rows2,ROWS(_xlpm.range2),  _xlpm.rows3,ROWS(_xlpm.range3),  _xlpm.rows4,ROWS(_xlpm.range4),   _xlpm.cols1,COLUMNS(_xlpm.range1),  _xlpm.cols2,COLUMNS(_xlpm.range2),  _xlpm.cols3,COLUMNS(_xlpm.range3),  _xlpm.cols4,COLUMNS(_xlpm.range4),   _xlpm.rowindex,_xlfn.SEQUENCE(_xlpm.rows1+_xlpm.rows2+_xlpm.rows3+_xlpm.rows4),  _xlpm.colindex,_xlfn.SEQUENCE(1,MAX(_xlpm.cols1,_xlpm.cols2,_xlpm.cols3,_xlpm.cols4)),  _xlpm.result,  _xlfn.IFS( _xlpm.rowindex&lt;=_xlpm.rows1, INDEX(_xlpm.range1,_xlpm.rowindex,_xlpm.colindex), _xlpm.rowindex&lt;=_xlpm.rows1+_xlpm.rows2, INDEX(_xlpm.range2,_xlpm.rowindex-_xlpm.rows1,_xlpm.colindex), _xlpm.rowindex&lt;=_xlpm.rows1+_xlpm.rows2+_xlpm.rows3, INDEX(_xlpm.range3,_xlpm.rowindex-_xlpm.rows1-_xlpm.rows2,_xlpm.colindex), TRUE(), INDEX(_xlpm.range4,_xlpm.rowindex-_xlpm.rows1-_xlpm.rows2-_xlpm.rows3,_xlpm.colindex) ),  IFERROR(_xlpm.result,_xlpm.default)  )  )</definedName>
    <definedName name="AggregateRanges_alt">_xlfn.LAMBDA(_xlpm.range1,_xlpm.range2,_xlpm.default, _xlfn.LET( _xlpm.rows1,ROWS(_xlpm.range1), _xlpm.rows2,ROWS(_xlpm.range2), _xlpm.cols1,COLUMNS(_xlpm.range1), _xlpm.cols2,COLUMNS(_xlpm.range2), _xlpm.rowindex,_xlfn.SEQUENCE(_xlpm.rows1+_xlpm.rows2), _xlpm.colindex,_xlfn.SEQUENCE(1,MAX(_xlpm.cols1,_xlpm.cols2)), _xlpm.result, IF( _xlpm.rowindex&lt;=_xlpm.rows1, INDEX(_xlpm.range1,_xlpm.rowindex,_xlpm.colindex), INDEX(_xlpm.range2,_xlpm.rowindex-_xlpm.rows1,_xlpm.colindex) ), IFERROR(_xlpm.result,_xlpm.default) ) )</definedName>
    <definedName name="AggregateTest">_xlfn.LAMBDA(_xlpm.range1,_xlpm.range2,_xlpm.range3,_xlpm.range4,_xlpm.default,  _xlfn.LET(  _xlpm.rows1,ROWS(_xlpm.range1),  _xlpm.rows2,ROWS(_xlpm.range2),  _xlpm.rows3,ROWS(_xlpm.range3),  _xlpm.rows4,ROWS(_xlpm.range4),   _xlpm.cols1,COLUMNS(_xlpm.range1),  _xlpm.cols2,COLUMNS(_xlpm.range2),  _xlpm.cols3,COLUMNS(_xlpm.range3),  _xlpm.cols4,COLUMNS(_xlpm.range4),   _xlpm.rowindex,_xlfn.SEQUENCE(_xlpm.rows1+_xlpm.rows2+_xlpm.rows3+_xlpm.rows4),  _xlpm.colindex,_xlfn.SEQUENCE(1,MAX(_xlpm.cols1,_xlpm.cols2,_xlpm.cols3,_xlpm.cols4)),  _xlpm.result,  _xlpm.rows2,  IFERROR(_xlpm.result,_xlpm.default)  )  )</definedName>
    <definedName name="Ansprech_Person">Projektkosten!$C$5</definedName>
    <definedName name="Antrag_Datum">Projektkosten!$C$6</definedName>
    <definedName name="Basis_Projekt_Arbeitspakete" localSheetId="10">OFFSET(T_Projektkosten[[#Headers],[Arbeitspaket / Kostenart]],1,0,COUNTA(T_Projektkosten[Arbeitspaket / Kostenart]),1)</definedName>
    <definedName name="Basis_Projekt_Arbeitspakete">OFFSET(T_Projektkosten[[#Headers],[Arbeitspaket / Kostenart]],1,0,COUNTA(T_Projektkosten[Arbeitspaket / Kostenart]),1)</definedName>
    <definedName name="FN_Name">Projektkosten!$C$4</definedName>
    <definedName name="lst_Gender" localSheetId="10">tbl_Gender[Gender]</definedName>
    <definedName name="lst_Gender">tbl_Gender[Gender]</definedName>
    <definedName name="lst_PersonName">OFFSET('Abrechnung Personalkosten'!$N$13,0,0,COUNTA('Abrechnung Personalkosten'!$N$13:$N$111),1)</definedName>
    <definedName name="max_Investitionskosten">Konfiguration!$I$7</definedName>
    <definedName name="max_Mietkosten">Konfiguration!$I$5</definedName>
    <definedName name="max_NR_Miete">Stichproben!$E$21</definedName>
    <definedName name="max_Nr_Projekt">Stichproben!$E$3</definedName>
    <definedName name="max_Nr_Reise">Stichproben!$E$39</definedName>
    <definedName name="max_Perskosten_Monat">Konfiguration!$I$3</definedName>
    <definedName name="max_Perskosten_Person">Konfiguration!$I$8</definedName>
    <definedName name="max_Perskosten_Total">Konfiguration!$I$9</definedName>
    <definedName name="max_Reisekosten">Konfiguration!$I$6</definedName>
    <definedName name="min_Std_Pers_Monat">Konfiguration!$I$2</definedName>
    <definedName name="N_Arbeitspakete">OFFSET('Abrechnung Projektkosten'!$P$10,0,0,COUNTA('Abrechnung Projektkosten'!$P$10:$P$21),1)</definedName>
    <definedName name="N_MietBezeichnung" localSheetId="10">T_Mietkosten[Bezeichnung]</definedName>
    <definedName name="N_MietBezeichnung">T_Mietkosten[Bezeichnung]</definedName>
    <definedName name="N_Monate">Konfiguration!$A$2:$A$13</definedName>
    <definedName name="N_Name" localSheetId="10">T_Personalkosten[Name]</definedName>
    <definedName name="N_Name">T_Personalkosten[Name]</definedName>
    <definedName name="N_Reisekosten" localSheetId="10">T_Reisekosten[Kostenbeschreibung]</definedName>
    <definedName name="N_Reisekosten">T_Reisekosten[Kostenbeschreibung]</definedName>
    <definedName name="Pers_Stundensatz">Konfiguration!$I$4</definedName>
    <definedName name="prf_Miete" localSheetId="10">T_Abr_Mietkosten[Check]</definedName>
    <definedName name="prf_Miete">T_Abr_Mietkosten[Check]</definedName>
    <definedName name="prf_Personal" localSheetId="10">T_Abr_Personalkosten[Check]</definedName>
    <definedName name="prf_Personal">T_Abr_Personalkosten[Check]</definedName>
    <definedName name="prf_Projekt" localSheetId="10">T_Abr_Projektkosten[Check]</definedName>
    <definedName name="prf_Projekt">T_Abr_Projektkosten[Check]</definedName>
    <definedName name="prf_Reise" localSheetId="10">T_Abr_Reisekosten[Check]</definedName>
    <definedName name="prf_Reise">T_Abr_Reisekosten[Check]</definedName>
    <definedName name="Projekt_Name">Projektkosten!$C$3</definedName>
    <definedName name="rng_Kostenliste">OFFSET(Auswertung_Rechnungen!$C$1,0,0,COUNTA(Auswertung_Rechnungen!$C:$C),7)</definedName>
    <definedName name="rng_Miete">OFFSET(Ü_Mietkosten,1,0,COUNTA(OFFSET(Ü_Mietkosten,1,1,5000,1)),7)</definedName>
    <definedName name="rng_Personal">OFFSET(Ü_Personalkosten,1,0,COUNTA(OFFSET(Ü_Personalkosten,1,1,5000,1)),7)</definedName>
    <definedName name="rng_Projekt">OFFSET(Ü_Projektkosten,1,0,COUNTA(OFFSET(Ü_Projektkosten,1,1,5000,1)),7)</definedName>
    <definedName name="rng_Reise">OFFSET(Ü_Reisekosten,1,0,COUNTA(OFFSET(Ü_Reisekosten,1,1,5000,1)),7)</definedName>
    <definedName name="Start_Projekt_Arbeitspakete" localSheetId="10">T_Projektkosten[[#Headers],[Arbeitspaket / Kostenart]]</definedName>
    <definedName name="Start_Projekt_Arbeitspakete">T_Projektkosten[[#Headers],[Arbeitspaket / Kostenart]]</definedName>
    <definedName name="Stichprobe_Miete_bis">Stichproben!$D$21</definedName>
    <definedName name="Stichprobe_Miete_von">Stichproben!$C$21</definedName>
    <definedName name="Stichprobe_Projekt_bis">Stichproben!$D$3</definedName>
    <definedName name="Stichprobe_Projekt_von">Stichproben!$C$3</definedName>
    <definedName name="Stichprobe_Reise_bis">Stichproben!$D$39</definedName>
    <definedName name="Stichprobe_Reise_von">Stichproben!$C$39</definedName>
    <definedName name="Stichproben_Miete">Stichproben!$D$22</definedName>
    <definedName name="Stichproben_Projekt">Stichproben!$D$4</definedName>
    <definedName name="Stichproben_Reise">Stichproben!$D$40</definedName>
    <definedName name="Sum_Miete">'Abrechnung Mietkosten'!$I$19</definedName>
    <definedName name="Sum_Miete_genehmigt">Mietkosten!$D$11</definedName>
    <definedName name="Sum_Miete_netto">'Abrechnung Mietkosten'!$I$18</definedName>
    <definedName name="Sum_Miete_USt">'Abrechnung Mietkosten'!$J$18</definedName>
    <definedName name="Sum_Personal">'Abrechnung Personalkosten'!$F$29</definedName>
    <definedName name="Sum_Personal_genehmigt">Personalkosten!$E$15</definedName>
    <definedName name="Sum_Projekt">'Abrechnung Projektkosten'!$J$24</definedName>
    <definedName name="Sum_Projekt_genehmigt">Projektkosten!$E$24</definedName>
    <definedName name="Sum_Projekt_netto">'Abrechnung Projektkosten'!$J$23</definedName>
    <definedName name="Sum_Projekt_USt">'Abrechnung Projektkosten'!$K$23</definedName>
    <definedName name="Sum_Reise">'Abrechnung Reisekosten'!$H$20</definedName>
    <definedName name="Sum_Reise_genehmigt">Reisekosten!$D$13</definedName>
    <definedName name="Sum_Reise_netto">'Abrechnung Reisekosten'!$H$19</definedName>
    <definedName name="Sum_USt">'Abrechnung Reisekosten'!$I$19</definedName>
    <definedName name="Summe_Mietkosten" localSheetId="10">Kostenauswertung!#REF!</definedName>
    <definedName name="Summe_Mietkosten">Kostenübersicht!$B$6</definedName>
    <definedName name="Summe_Personalkosten" localSheetId="10">Kostenauswertung!#REF!</definedName>
    <definedName name="Summe_Personalkosten">Kostenübersicht!$B$5</definedName>
    <definedName name="Summe_Projektkosten" localSheetId="10">Kostenauswertung!#REF!</definedName>
    <definedName name="Summe_Projektkosten">Kostenübersicht!$B$4</definedName>
    <definedName name="Summe_Reisekosten" localSheetId="10">Kostenauswertung!#REF!</definedName>
    <definedName name="Summe_Reisekosten">Kostenübersicht!$B$7</definedName>
    <definedName name="U_1">'Abrechnung Projektkosten'!$B$27</definedName>
    <definedName name="U_2">'Abrechnung Projektkosten'!$B$28</definedName>
    <definedName name="U_3">'Abrechnung Projektkosten'!$B$29</definedName>
    <definedName name="U_4">'Abrechnung Projektkosten'!$B$30</definedName>
    <definedName name="U_5">'Abrechnung Projektkosten'!$B$31</definedName>
    <definedName name="U_FFFF">'Abrechnung Projektkosten'!$B$34</definedName>
    <definedName name="Ü_Mietkosten">'Abrechnung Mietkosten'!$N$9</definedName>
    <definedName name="Ü_Personalkosten">'Abrechnung Personalkosten'!$M$12</definedName>
    <definedName name="Ü_Projektkosten">'Abrechnung Projektkosten'!$O$9</definedName>
    <definedName name="Ü_Reisekosten">'Abrechnung Reisekosten'!$M$9</definedName>
  </definedNames>
  <calcPr calcId="191029"/>
  <pivotCaches>
    <pivotCache cacheId="5" r:id="rId1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3" i="3" l="1"/>
  <c r="E14" i="3"/>
  <c r="E15" i="3"/>
  <c r="E16" i="3"/>
  <c r="E17" i="3"/>
  <c r="E18" i="3"/>
  <c r="E19" i="3"/>
  <c r="E20" i="3"/>
  <c r="E21" i="3"/>
  <c r="E22" i="3"/>
  <c r="E23" i="3"/>
  <c r="E24" i="3"/>
  <c r="E25" i="3"/>
  <c r="E26" i="3"/>
  <c r="E27" i="3"/>
  <c r="E28" i="3"/>
  <c r="A3" i="5" l="1"/>
  <c r="A3" i="4"/>
  <c r="A10" i="3"/>
  <c r="A1" i="19"/>
  <c r="C17" i="5"/>
  <c r="E5" i="17"/>
  <c r="K10" i="15" a="1"/>
  <c r="K10" i="15" s="1"/>
  <c r="K11" i="15" a="1"/>
  <c r="K11" i="15" s="1"/>
  <c r="K12" i="15" a="1"/>
  <c r="K12" i="15" s="1"/>
  <c r="K13" i="15" a="1"/>
  <c r="K13" i="15" s="1"/>
  <c r="K14" i="15" a="1"/>
  <c r="K14" i="15" s="1"/>
  <c r="K15" i="15" a="1"/>
  <c r="K15" i="15" s="1"/>
  <c r="K16" i="15" a="1"/>
  <c r="K16" i="15" s="1"/>
  <c r="J10" i="16" a="1"/>
  <c r="J10" i="16" s="1"/>
  <c r="J11" i="16" a="1"/>
  <c r="J11" i="16" s="1"/>
  <c r="J12" i="16" a="1"/>
  <c r="J12" i="16" s="1"/>
  <c r="J13" i="16" a="1"/>
  <c r="J13" i="16" s="1"/>
  <c r="J14" i="16" a="1"/>
  <c r="J14" i="16" s="1"/>
  <c r="J15" i="16" a="1"/>
  <c r="J15" i="16" s="1"/>
  <c r="J16" i="16" a="1"/>
  <c r="J16" i="16" s="1"/>
  <c r="J17" i="16" a="1"/>
  <c r="J17" i="16" s="1"/>
  <c r="C1" i="16"/>
  <c r="C1" i="15"/>
  <c r="C1" i="3"/>
  <c r="C1" i="7"/>
  <c r="D6" i="1"/>
  <c r="E7" i="16" l="1"/>
  <c r="E7" i="15"/>
  <c r="D7" i="3"/>
  <c r="E7" i="7"/>
  <c r="E21" i="8"/>
  <c r="D21" i="8" s="1"/>
  <c r="E39" i="8"/>
  <c r="D39" i="8" s="1"/>
  <c r="C39" i="8"/>
  <c r="C21" i="8"/>
  <c r="E3" i="8"/>
  <c r="D3" i="8" s="1"/>
  <c r="B35" i="8"/>
  <c r="E35" i="8" s="1"/>
  <c r="B34" i="8"/>
  <c r="C34" i="8" s="1"/>
  <c r="B33" i="8"/>
  <c r="E33" i="8" s="1"/>
  <c r="D20" i="8"/>
  <c r="B52" i="8"/>
  <c r="E52" i="8" s="1"/>
  <c r="B53" i="8"/>
  <c r="C53" i="8" s="1"/>
  <c r="B51" i="8"/>
  <c r="D51" i="8" s="1"/>
  <c r="B16" i="8"/>
  <c r="C16" i="8" s="1"/>
  <c r="B17" i="8"/>
  <c r="C17" i="8" s="1"/>
  <c r="B15" i="8"/>
  <c r="D15" i="8" s="1"/>
  <c r="R10" i="16"/>
  <c r="R14" i="15"/>
  <c r="S14" i="15"/>
  <c r="R15" i="15"/>
  <c r="S15" i="15"/>
  <c r="R16" i="15"/>
  <c r="S16" i="15"/>
  <c r="R17" i="15"/>
  <c r="S17" i="15"/>
  <c r="R18" i="15"/>
  <c r="S18" i="15"/>
  <c r="R19" i="15"/>
  <c r="S19" i="15"/>
  <c r="R20" i="15"/>
  <c r="S20" i="15"/>
  <c r="R21" i="15"/>
  <c r="S21" i="15"/>
  <c r="R22" i="15"/>
  <c r="S22" i="15"/>
  <c r="R23" i="15"/>
  <c r="S23" i="15"/>
  <c r="R24" i="15"/>
  <c r="S24" i="15"/>
  <c r="R25" i="15"/>
  <c r="S25" i="15"/>
  <c r="R26" i="15"/>
  <c r="S26" i="15"/>
  <c r="R27" i="15"/>
  <c r="S27" i="15"/>
  <c r="R28" i="15"/>
  <c r="S28" i="15"/>
  <c r="R14" i="3"/>
  <c r="R15" i="3"/>
  <c r="R16" i="3"/>
  <c r="R17" i="3"/>
  <c r="R18" i="3"/>
  <c r="R19" i="3"/>
  <c r="R20" i="3"/>
  <c r="R21" i="3"/>
  <c r="R22" i="3"/>
  <c r="R23" i="3"/>
  <c r="R24" i="3"/>
  <c r="R25" i="3"/>
  <c r="R26" i="3"/>
  <c r="R27" i="3"/>
  <c r="R28" i="3"/>
  <c r="R29" i="3"/>
  <c r="R13" i="3"/>
  <c r="S20" i="7"/>
  <c r="T20" i="7"/>
  <c r="S21" i="7"/>
  <c r="T21" i="7"/>
  <c r="S22" i="7"/>
  <c r="T22" i="7"/>
  <c r="P14" i="15"/>
  <c r="Q14" i="15"/>
  <c r="T14" i="15"/>
  <c r="P15" i="15"/>
  <c r="Q15" i="15"/>
  <c r="T15" i="15"/>
  <c r="P16" i="15"/>
  <c r="Q16" i="15"/>
  <c r="T16" i="15"/>
  <c r="N14" i="15"/>
  <c r="N15" i="15"/>
  <c r="N16" i="15"/>
  <c r="O20" i="3"/>
  <c r="P20" i="3"/>
  <c r="Q20" i="3" s="1"/>
  <c r="S20" i="3"/>
  <c r="O21" i="3"/>
  <c r="P21" i="3"/>
  <c r="Q21" i="3" s="1"/>
  <c r="S21" i="3"/>
  <c r="O22" i="3"/>
  <c r="P22" i="3"/>
  <c r="Q22" i="3" s="1"/>
  <c r="S22" i="3"/>
  <c r="O23" i="3"/>
  <c r="P23" i="3"/>
  <c r="Q23" i="3" s="1"/>
  <c r="S23" i="3"/>
  <c r="O24" i="3"/>
  <c r="P24" i="3"/>
  <c r="Q24" i="3" s="1"/>
  <c r="S24" i="3"/>
  <c r="O25" i="3"/>
  <c r="P25" i="3"/>
  <c r="Q25" i="3" s="1"/>
  <c r="S25" i="3"/>
  <c r="O26" i="3"/>
  <c r="P26" i="3"/>
  <c r="Q26" i="3" s="1"/>
  <c r="S26" i="3"/>
  <c r="O27" i="3"/>
  <c r="P27" i="3"/>
  <c r="Q27" i="3" s="1"/>
  <c r="S27" i="3"/>
  <c r="O28" i="3"/>
  <c r="P28" i="3"/>
  <c r="Q28" i="3" s="1"/>
  <c r="S28" i="3"/>
  <c r="O29" i="3"/>
  <c r="P29" i="3"/>
  <c r="Q29" i="3" s="1"/>
  <c r="S29" i="3"/>
  <c r="M20" i="3"/>
  <c r="M21" i="3"/>
  <c r="M22" i="3"/>
  <c r="M23" i="3"/>
  <c r="M24" i="3"/>
  <c r="M25" i="3"/>
  <c r="M26" i="3"/>
  <c r="M27" i="3"/>
  <c r="M28" i="3"/>
  <c r="M29" i="3"/>
  <c r="R20" i="7"/>
  <c r="U20" i="7"/>
  <c r="R21" i="7"/>
  <c r="U21" i="7"/>
  <c r="Q20" i="7"/>
  <c r="Q21" i="7"/>
  <c r="O21" i="7"/>
  <c r="O20" i="7"/>
  <c r="N13" i="3" a="1"/>
  <c r="P10" i="7" a="1"/>
  <c r="P10" i="7" s="1"/>
  <c r="T10" i="7" s="1"/>
  <c r="D13" i="5"/>
  <c r="T17" i="15"/>
  <c r="T18" i="15"/>
  <c r="T19" i="15"/>
  <c r="T20" i="15"/>
  <c r="T21" i="15"/>
  <c r="T22" i="15"/>
  <c r="T23" i="15"/>
  <c r="T24" i="15"/>
  <c r="T25" i="15"/>
  <c r="T26" i="15"/>
  <c r="T27" i="15"/>
  <c r="T28" i="15"/>
  <c r="P17" i="15"/>
  <c r="P18" i="15"/>
  <c r="P19" i="15"/>
  <c r="P20" i="15"/>
  <c r="P21" i="15"/>
  <c r="P22" i="15"/>
  <c r="P23" i="15"/>
  <c r="P24" i="15"/>
  <c r="P25" i="15"/>
  <c r="P26" i="15"/>
  <c r="P27" i="15"/>
  <c r="P28" i="15"/>
  <c r="Q17" i="15"/>
  <c r="Q18" i="15"/>
  <c r="Q19" i="15"/>
  <c r="Q20" i="15"/>
  <c r="Q21" i="15"/>
  <c r="Q22" i="15"/>
  <c r="Q23" i="15"/>
  <c r="Q24" i="15"/>
  <c r="Q25" i="15"/>
  <c r="Q26" i="15"/>
  <c r="Q27" i="15"/>
  <c r="Q28" i="15"/>
  <c r="O10" i="15" a="1"/>
  <c r="O10" i="15" s="1"/>
  <c r="Q10" i="15" s="1"/>
  <c r="J13" i="3" a="1"/>
  <c r="J13" i="3" s="1"/>
  <c r="J14" i="3" a="1"/>
  <c r="J14" i="3" s="1"/>
  <c r="J15" i="3" a="1"/>
  <c r="J15" i="3" s="1"/>
  <c r="J16" i="3" a="1"/>
  <c r="J16" i="3" s="1"/>
  <c r="J17" i="3" a="1"/>
  <c r="J17" i="3" s="1"/>
  <c r="J18" i="3" a="1"/>
  <c r="J18" i="3" s="1"/>
  <c r="J19" i="3" a="1"/>
  <c r="J19" i="3" s="1"/>
  <c r="J20" i="3" a="1"/>
  <c r="J20" i="3" s="1"/>
  <c r="J21" i="3" a="1"/>
  <c r="J21" i="3" s="1"/>
  <c r="J22" i="3" a="1"/>
  <c r="J22" i="3" s="1"/>
  <c r="J23" i="3" a="1"/>
  <c r="J23" i="3" s="1"/>
  <c r="J24" i="3" a="1"/>
  <c r="J24" i="3" s="1"/>
  <c r="J25" i="3" a="1"/>
  <c r="J25" i="3" s="1"/>
  <c r="J26" i="3" a="1"/>
  <c r="J26" i="3" s="1"/>
  <c r="J27" i="3" a="1"/>
  <c r="J27" i="3" s="1"/>
  <c r="J28" i="3" a="1"/>
  <c r="J28" i="3" s="1"/>
  <c r="D11" i="4"/>
  <c r="E11" i="4" s="1"/>
  <c r="I13" i="3"/>
  <c r="I14" i="3"/>
  <c r="I15" i="3"/>
  <c r="I16" i="3"/>
  <c r="I17" i="3"/>
  <c r="I18" i="3"/>
  <c r="I19" i="3"/>
  <c r="I20" i="3"/>
  <c r="I21" i="3"/>
  <c r="I22" i="3"/>
  <c r="I23" i="3"/>
  <c r="I24" i="3"/>
  <c r="I25" i="3"/>
  <c r="I26" i="3"/>
  <c r="I27" i="3"/>
  <c r="I28" i="3"/>
  <c r="H13" i="3"/>
  <c r="F13" i="3" s="1"/>
  <c r="H14" i="3"/>
  <c r="F14" i="3" s="1"/>
  <c r="H15" i="3"/>
  <c r="F15" i="3" s="1"/>
  <c r="H16" i="3"/>
  <c r="F16" i="3" s="1"/>
  <c r="H17" i="3"/>
  <c r="F17" i="3" s="1"/>
  <c r="H18" i="3"/>
  <c r="F18" i="3" s="1"/>
  <c r="H19" i="3"/>
  <c r="F19" i="3" s="1"/>
  <c r="H20" i="3"/>
  <c r="F20" i="3" s="1"/>
  <c r="H21" i="3"/>
  <c r="F21" i="3" s="1"/>
  <c r="H22" i="3"/>
  <c r="F22" i="3" s="1"/>
  <c r="H23" i="3"/>
  <c r="F23" i="3" s="1"/>
  <c r="H24" i="3"/>
  <c r="F24" i="3" s="1"/>
  <c r="H25" i="3"/>
  <c r="F25" i="3" s="1"/>
  <c r="H26" i="3"/>
  <c r="F26" i="3" s="1"/>
  <c r="H27" i="3"/>
  <c r="F27" i="3" s="1"/>
  <c r="H28" i="3"/>
  <c r="F28" i="3" s="1"/>
  <c r="D6" i="3"/>
  <c r="G13" i="3"/>
  <c r="G14" i="3"/>
  <c r="G15" i="3"/>
  <c r="G16" i="3"/>
  <c r="G17" i="3"/>
  <c r="G18" i="3"/>
  <c r="G19" i="3"/>
  <c r="G20" i="3"/>
  <c r="G21" i="3"/>
  <c r="G22" i="3"/>
  <c r="G23" i="3"/>
  <c r="G24" i="3"/>
  <c r="G25" i="3"/>
  <c r="G26" i="3"/>
  <c r="G27" i="3"/>
  <c r="G28" i="3"/>
  <c r="G13" i="1"/>
  <c r="L11" i="7" s="1" a="1"/>
  <c r="L11" i="7" s="1"/>
  <c r="G14" i="1"/>
  <c r="G15" i="1"/>
  <c r="G16" i="1"/>
  <c r="G17" i="1"/>
  <c r="G18" i="1"/>
  <c r="G19" i="1"/>
  <c r="G20" i="1"/>
  <c r="G21" i="1"/>
  <c r="G22" i="1"/>
  <c r="G23" i="1"/>
  <c r="F9" i="17"/>
  <c r="F10" i="17"/>
  <c r="F11" i="17"/>
  <c r="F12" i="17"/>
  <c r="F13" i="17"/>
  <c r="F14" i="17"/>
  <c r="F8" i="17"/>
  <c r="U22" i="7"/>
  <c r="Q22" i="7"/>
  <c r="R22" i="7"/>
  <c r="E6" i="16"/>
  <c r="E6" i="15"/>
  <c r="A1" i="17"/>
  <c r="E6" i="7"/>
  <c r="G12" i="1"/>
  <c r="E15" i="17"/>
  <c r="G15" i="17" s="1"/>
  <c r="A1" i="6"/>
  <c r="A1" i="5"/>
  <c r="A1" i="4"/>
  <c r="O10" i="16" l="1"/>
  <c r="E13" i="5"/>
  <c r="O19" i="7"/>
  <c r="R19" i="7"/>
  <c r="Q19" i="7"/>
  <c r="U19" i="7" s="1"/>
  <c r="T19" i="7"/>
  <c r="S19" i="7"/>
  <c r="L16" i="7" a="1"/>
  <c r="L16" i="7" s="1"/>
  <c r="L15" i="7" a="1"/>
  <c r="L15" i="7" s="1"/>
  <c r="L13" i="7" a="1"/>
  <c r="L13" i="7" s="1"/>
  <c r="L14" i="7" a="1"/>
  <c r="L14" i="7" s="1"/>
  <c r="L12" i="7" a="1"/>
  <c r="L12" i="7" s="1"/>
  <c r="L18" i="7" a="1"/>
  <c r="L18" i="7" s="1"/>
  <c r="L21" i="7" a="1"/>
  <c r="L21" i="7" s="1"/>
  <c r="L17" i="7" a="1"/>
  <c r="L17" i="7" s="1"/>
  <c r="L10" i="7" a="1"/>
  <c r="L10" i="7" s="1"/>
  <c r="L19" i="7" a="1"/>
  <c r="L19" i="7" s="1"/>
  <c r="L20" i="7" a="1"/>
  <c r="L20" i="7" s="1"/>
  <c r="C52" i="8"/>
  <c r="D52" i="8"/>
  <c r="S11" i="15"/>
  <c r="B24" i="8" a="1"/>
  <c r="B24" i="8" s="1"/>
  <c r="C24" i="8" s="1"/>
  <c r="R13" i="15"/>
  <c r="R11" i="15"/>
  <c r="R10" i="15"/>
  <c r="S13" i="15"/>
  <c r="S12" i="15"/>
  <c r="S10" i="15"/>
  <c r="R12" i="15"/>
  <c r="E15" i="8"/>
  <c r="B7" i="6"/>
  <c r="B5" i="6"/>
  <c r="N13" i="3"/>
  <c r="P13" i="3" s="1"/>
  <c r="Q13" i="3" s="1"/>
  <c r="P19" i="3"/>
  <c r="Q19" i="3" s="1"/>
  <c r="M19" i="3"/>
  <c r="O19" i="3"/>
  <c r="T17" i="7"/>
  <c r="T13" i="7"/>
  <c r="S17" i="7"/>
  <c r="S13" i="7"/>
  <c r="T16" i="7"/>
  <c r="T12" i="7"/>
  <c r="S16" i="7"/>
  <c r="S12" i="7"/>
  <c r="C15" i="8"/>
  <c r="S10" i="7"/>
  <c r="T15" i="7"/>
  <c r="T11" i="7"/>
  <c r="S15" i="7"/>
  <c r="S11" i="7"/>
  <c r="T18" i="7"/>
  <c r="T14" i="7"/>
  <c r="S18" i="7"/>
  <c r="S14" i="7"/>
  <c r="B6" i="8" a="1"/>
  <c r="B6" i="8" s="1"/>
  <c r="C6" i="8" s="1"/>
  <c r="B42" i="8" a="1"/>
  <c r="B42" i="8" s="1"/>
  <c r="D42" i="8" s="1"/>
  <c r="E17" i="8"/>
  <c r="E53" i="8"/>
  <c r="E16" i="8"/>
  <c r="E51" i="8"/>
  <c r="C51" i="8"/>
  <c r="D17" i="8"/>
  <c r="D53" i="8"/>
  <c r="D16" i="8"/>
  <c r="D34" i="8"/>
  <c r="E34" i="8"/>
  <c r="C33" i="8"/>
  <c r="C35" i="8"/>
  <c r="D33" i="8"/>
  <c r="D35" i="8"/>
  <c r="D38" i="8"/>
  <c r="Q12" i="15"/>
  <c r="P11" i="15"/>
  <c r="N12" i="15"/>
  <c r="P10" i="15"/>
  <c r="T10" i="15" s="1"/>
  <c r="Q11" i="15"/>
  <c r="N11" i="15"/>
  <c r="Q13" i="15"/>
  <c r="P12" i="15"/>
  <c r="N13" i="15"/>
  <c r="N10" i="15"/>
  <c r="P13" i="15"/>
  <c r="M17" i="3"/>
  <c r="M16" i="3"/>
  <c r="M18" i="3"/>
  <c r="M15" i="3"/>
  <c r="M14" i="3"/>
  <c r="O10" i="7"/>
  <c r="O13" i="7"/>
  <c r="O12" i="7"/>
  <c r="O11" i="7"/>
  <c r="O18" i="7"/>
  <c r="O14" i="7"/>
  <c r="O17" i="7"/>
  <c r="O16" i="7"/>
  <c r="O15" i="7"/>
  <c r="O18" i="3"/>
  <c r="P18" i="3"/>
  <c r="Q18" i="3" s="1"/>
  <c r="O17" i="3"/>
  <c r="P16" i="3"/>
  <c r="Q16" i="3" s="1"/>
  <c r="O16" i="3"/>
  <c r="P15" i="3"/>
  <c r="Q15" i="3" s="1"/>
  <c r="O15" i="3"/>
  <c r="O14" i="3"/>
  <c r="H19" i="16"/>
  <c r="I19" i="16"/>
  <c r="I18" i="15"/>
  <c r="C29" i="8" l="1"/>
  <c r="C28" i="8"/>
  <c r="D26" i="8"/>
  <c r="D25" i="8"/>
  <c r="E28" i="8"/>
  <c r="C26" i="8"/>
  <c r="C25" i="8"/>
  <c r="C27" i="8"/>
  <c r="E29" i="8"/>
  <c r="D24" i="8"/>
  <c r="D28" i="8"/>
  <c r="D29" i="8"/>
  <c r="E24" i="8"/>
  <c r="E25" i="8"/>
  <c r="D27" i="8"/>
  <c r="E27" i="8"/>
  <c r="E26" i="8"/>
  <c r="O13" i="3"/>
  <c r="S13" i="3" s="1"/>
  <c r="T11" i="15"/>
  <c r="T12" i="15"/>
  <c r="M13" i="3"/>
  <c r="A2" i="11"/>
  <c r="S19" i="3"/>
  <c r="D2" i="8"/>
  <c r="C43" i="8"/>
  <c r="C9" i="8"/>
  <c r="E42" i="8"/>
  <c r="D6" i="8"/>
  <c r="E7" i="8"/>
  <c r="D46" i="8"/>
  <c r="C46" i="8"/>
  <c r="C11" i="8"/>
  <c r="D10" i="8"/>
  <c r="E45" i="8"/>
  <c r="D7" i="8"/>
  <c r="E6" i="8"/>
  <c r="E46" i="8"/>
  <c r="D9" i="8"/>
  <c r="E43" i="8"/>
  <c r="D47" i="8"/>
  <c r="C45" i="8"/>
  <c r="D11" i="8"/>
  <c r="E9" i="8"/>
  <c r="E47" i="8"/>
  <c r="E11" i="8"/>
  <c r="C7" i="8"/>
  <c r="C10" i="8"/>
  <c r="E44" i="8"/>
  <c r="D43" i="8"/>
  <c r="C8" i="8"/>
  <c r="E10" i="8"/>
  <c r="D45" i="8"/>
  <c r="C42" i="8"/>
  <c r="D44" i="8"/>
  <c r="C47" i="8"/>
  <c r="C44" i="8"/>
  <c r="D8" i="8"/>
  <c r="E8" i="8"/>
  <c r="L29" i="7"/>
  <c r="T13" i="15"/>
  <c r="P14" i="3"/>
  <c r="F29" i="3"/>
  <c r="P17" i="3"/>
  <c r="S15" i="3"/>
  <c r="S18" i="3"/>
  <c r="S16" i="3"/>
  <c r="J18" i="15"/>
  <c r="I19" i="15" s="1"/>
  <c r="Q10" i="7"/>
  <c r="Q18" i="7"/>
  <c r="R18" i="7"/>
  <c r="Q17" i="7"/>
  <c r="R17" i="7"/>
  <c r="Q12" i="7"/>
  <c r="R15" i="7"/>
  <c r="Q11" i="7"/>
  <c r="R11" i="7"/>
  <c r="Q14" i="7"/>
  <c r="R14" i="7"/>
  <c r="Q15" i="7"/>
  <c r="R13" i="7"/>
  <c r="Q13" i="7"/>
  <c r="R12" i="7"/>
  <c r="Q16" i="7"/>
  <c r="R16" i="7"/>
  <c r="H20" i="16"/>
  <c r="C5" i="6" l="1"/>
  <c r="D5" i="6" s="1"/>
  <c r="C6" i="6"/>
  <c r="A3" i="11"/>
  <c r="C2" i="11" a="1"/>
  <c r="C2" i="11" s="1"/>
  <c r="S14" i="3"/>
  <c r="Q14" i="3"/>
  <c r="S17" i="3"/>
  <c r="Q17" i="3"/>
  <c r="C7" i="6"/>
  <c r="D7" i="6" s="1"/>
  <c r="P10" i="16"/>
  <c r="R10" i="7"/>
  <c r="U10" i="7" s="1"/>
  <c r="U18" i="7"/>
  <c r="U15" i="7"/>
  <c r="U17" i="7"/>
  <c r="U12" i="7"/>
  <c r="U11" i="7"/>
  <c r="U13" i="7"/>
  <c r="U14" i="7"/>
  <c r="U16" i="7"/>
  <c r="E24" i="1"/>
  <c r="F24" i="1" s="1"/>
  <c r="J23" i="7"/>
  <c r="J20" i="4"/>
  <c r="B2" i="11" l="1" a="1"/>
  <c r="B2" i="11" s="1"/>
  <c r="D2" i="11" s="1" a="1"/>
  <c r="D2" i="11" s="1"/>
  <c r="A4" i="11"/>
  <c r="C3" i="11" a="1"/>
  <c r="C3" i="11" s="1"/>
  <c r="B4" i="6"/>
  <c r="S10" i="16"/>
  <c r="Q10" i="16"/>
  <c r="K23" i="7"/>
  <c r="J24" i="7" s="1"/>
  <c r="B6" i="6"/>
  <c r="C4" i="6" l="1"/>
  <c r="E2" i="11" a="1"/>
  <c r="E2" i="11" s="1"/>
  <c r="H2" i="11" a="1"/>
  <c r="H2" i="11" s="1"/>
  <c r="F2" i="11" a="1"/>
  <c r="F2" i="11" s="1"/>
  <c r="I2" i="11" a="1"/>
  <c r="I2" i="11" s="1"/>
  <c r="G2" i="11" a="1"/>
  <c r="G2" i="11" s="1"/>
  <c r="C4" i="11" a="1"/>
  <c r="C4" i="11" s="1"/>
  <c r="A5" i="11"/>
  <c r="B3" i="11" a="1"/>
  <c r="B3" i="11" s="1"/>
  <c r="E3" i="11" s="1" a="1"/>
  <c r="E3" i="11" s="1"/>
  <c r="D6" i="6"/>
  <c r="D4" i="6"/>
  <c r="C8" i="6"/>
  <c r="D3" i="11" l="1" a="1"/>
  <c r="D3" i="11" s="1"/>
  <c r="F3" i="11" a="1"/>
  <c r="F3" i="11" s="1"/>
  <c r="G3" i="11" a="1"/>
  <c r="G3" i="11" s="1"/>
  <c r="H3" i="11" a="1"/>
  <c r="H3" i="11" s="1"/>
  <c r="I3" i="11" a="1"/>
  <c r="I3" i="11" s="1"/>
  <c r="A6" i="11"/>
  <c r="C5" i="11" a="1"/>
  <c r="C5" i="11" s="1"/>
  <c r="B4" i="11" a="1"/>
  <c r="B4" i="11" s="1"/>
  <c r="I4" i="11" s="1" a="1"/>
  <c r="I4" i="11" s="1"/>
  <c r="D8" i="6"/>
  <c r="B8" i="6"/>
  <c r="H4" i="11" l="1" a="1"/>
  <c r="H4" i="11" s="1"/>
  <c r="F4" i="11" a="1"/>
  <c r="F4" i="11" s="1"/>
  <c r="G4" i="11" a="1"/>
  <c r="G4" i="11" s="1"/>
  <c r="E4" i="11" a="1"/>
  <c r="E4" i="11" s="1"/>
  <c r="D4" i="11" a="1"/>
  <c r="D4" i="11" s="1"/>
  <c r="B5" i="11" a="1"/>
  <c r="B5" i="11" s="1"/>
  <c r="E5" i="11" s="1" a="1"/>
  <c r="E5" i="11" s="1"/>
  <c r="A7" i="11"/>
  <c r="C6" i="11" a="1"/>
  <c r="C6" i="11" s="1"/>
  <c r="G5" i="11" l="1" a="1"/>
  <c r="G5" i="11" s="1"/>
  <c r="H5" i="11" a="1"/>
  <c r="H5" i="11" s="1"/>
  <c r="B6" i="11" a="1"/>
  <c r="B6" i="11" s="1"/>
  <c r="G6" i="11" s="1" a="1"/>
  <c r="G6" i="11" s="1"/>
  <c r="I5" i="11" a="1"/>
  <c r="I5" i="11" s="1"/>
  <c r="A8" i="11"/>
  <c r="C7" i="11" a="1"/>
  <c r="C7" i="11" s="1"/>
  <c r="F5" i="11" a="1"/>
  <c r="F5" i="11" s="1"/>
  <c r="D5" i="11" a="1"/>
  <c r="D5" i="11" s="1"/>
  <c r="F6" i="11" l="1" a="1"/>
  <c r="F6" i="11" s="1"/>
  <c r="E6" i="11" a="1"/>
  <c r="E6" i="11" s="1"/>
  <c r="D6" i="11" a="1"/>
  <c r="D6" i="11" s="1"/>
  <c r="B7" i="11" a="1"/>
  <c r="B7" i="11" s="1"/>
  <c r="D7" i="11" s="1" a="1"/>
  <c r="D7" i="11" s="1"/>
  <c r="I6" i="11" a="1"/>
  <c r="I6" i="11" s="1"/>
  <c r="H6" i="11" a="1"/>
  <c r="H6" i="11" s="1"/>
  <c r="A9" i="11"/>
  <c r="C8" i="11" a="1"/>
  <c r="C8" i="11" s="1"/>
  <c r="B8" i="11" l="1" a="1"/>
  <c r="B8" i="11" s="1"/>
  <c r="I8" i="11" s="1" a="1"/>
  <c r="I8" i="11" s="1"/>
  <c r="C9" i="11" a="1"/>
  <c r="C9" i="11" s="1"/>
  <c r="A10" i="11"/>
  <c r="F7" i="11" a="1"/>
  <c r="F7" i="11" s="1"/>
  <c r="G7" i="11" a="1"/>
  <c r="G7" i="11" s="1"/>
  <c r="I7" i="11" a="1"/>
  <c r="I7" i="11" s="1"/>
  <c r="E7" i="11" a="1"/>
  <c r="E7" i="11" s="1"/>
  <c r="H7" i="11" a="1"/>
  <c r="H7" i="11" s="1"/>
  <c r="B9" i="11" l="1" a="1"/>
  <c r="B9" i="11" s="1"/>
  <c r="D9" i="11" s="1" a="1"/>
  <c r="D9" i="11" s="1"/>
  <c r="D8" i="11" a="1"/>
  <c r="D8" i="11" s="1"/>
  <c r="F8" i="11" a="1"/>
  <c r="F8" i="11" s="1"/>
  <c r="E8" i="11" a="1"/>
  <c r="E8" i="11" s="1"/>
  <c r="H8" i="11" a="1"/>
  <c r="H8" i="11" s="1"/>
  <c r="G8" i="11" a="1"/>
  <c r="G8" i="11" s="1"/>
  <c r="A11" i="11"/>
  <c r="C10" i="11" a="1"/>
  <c r="C10" i="11" s="1"/>
  <c r="G9" i="11" l="1" a="1"/>
  <c r="G9" i="11" s="1"/>
  <c r="H9" i="11" a="1"/>
  <c r="H9" i="11" s="1"/>
  <c r="E9" i="11" a="1"/>
  <c r="E9" i="11" s="1"/>
  <c r="I9" i="11" a="1"/>
  <c r="I9" i="11" s="1"/>
  <c r="F9" i="11" a="1"/>
  <c r="F9" i="11" s="1"/>
  <c r="B10" i="11" a="1"/>
  <c r="B10" i="11" s="1"/>
  <c r="F10" i="11" s="1" a="1"/>
  <c r="F10" i="11" s="1"/>
  <c r="A12" i="11"/>
  <c r="C11" i="11" a="1"/>
  <c r="C11" i="11" s="1"/>
  <c r="I10" i="11" l="1" a="1"/>
  <c r="I10" i="11" s="1"/>
  <c r="E10" i="11" a="1"/>
  <c r="E10" i="11" s="1"/>
  <c r="D10" i="11" a="1"/>
  <c r="D10" i="11" s="1"/>
  <c r="G10" i="11" a="1"/>
  <c r="G10" i="11" s="1"/>
  <c r="H10" i="11" a="1"/>
  <c r="H10" i="11" s="1"/>
  <c r="B11" i="11" a="1"/>
  <c r="B11" i="11" s="1"/>
  <c r="H11" i="11" s="1" a="1"/>
  <c r="H11" i="11" s="1"/>
  <c r="A13" i="11"/>
  <c r="C12" i="11" a="1"/>
  <c r="C12" i="11" s="1"/>
  <c r="G11" i="11" l="1" a="1"/>
  <c r="G11" i="11" s="1"/>
  <c r="I11" i="11" a="1"/>
  <c r="I11" i="11" s="1"/>
  <c r="D11" i="11" a="1"/>
  <c r="D11" i="11" s="1"/>
  <c r="E11" i="11" a="1"/>
  <c r="E11" i="11" s="1"/>
  <c r="F11" i="11" a="1"/>
  <c r="F11" i="11" s="1"/>
  <c r="B12" i="11" a="1"/>
  <c r="B12" i="11" s="1"/>
  <c r="G12" i="11" s="1" a="1"/>
  <c r="G12" i="11" s="1"/>
  <c r="A14" i="11"/>
  <c r="C13" i="11" a="1"/>
  <c r="C13" i="11" s="1"/>
  <c r="D12" i="11" l="1" a="1"/>
  <c r="D12" i="11" s="1"/>
  <c r="F12" i="11" a="1"/>
  <c r="F12" i="11" s="1"/>
  <c r="I12" i="11" a="1"/>
  <c r="I12" i="11" s="1"/>
  <c r="E12" i="11" a="1"/>
  <c r="E12" i="11" s="1"/>
  <c r="H12" i="11" a="1"/>
  <c r="H12" i="11" s="1"/>
  <c r="B13" i="11" a="1"/>
  <c r="B13" i="11" s="1"/>
  <c r="F13" i="11" s="1" a="1"/>
  <c r="F13" i="11" s="1"/>
  <c r="A15" i="11"/>
  <c r="C14" i="11" a="1"/>
  <c r="C14" i="11" s="1"/>
  <c r="E13" i="11" l="1" a="1"/>
  <c r="E13" i="11" s="1"/>
  <c r="D13" i="11" a="1"/>
  <c r="D13" i="11" s="1"/>
  <c r="G13" i="11" a="1"/>
  <c r="G13" i="11" s="1"/>
  <c r="I13" i="11" a="1"/>
  <c r="I13" i="11" s="1"/>
  <c r="H13" i="11" a="1"/>
  <c r="H13" i="11" s="1"/>
  <c r="B14" i="11" a="1"/>
  <c r="B14" i="11" s="1"/>
  <c r="E14" i="11" s="1" a="1"/>
  <c r="E14" i="11" s="1"/>
  <c r="A16" i="11"/>
  <c r="C15" i="11" a="1"/>
  <c r="C15" i="11" s="1"/>
  <c r="I14" i="11" l="1" a="1"/>
  <c r="I14" i="11" s="1"/>
  <c r="F14" i="11" a="1"/>
  <c r="F14" i="11" s="1"/>
  <c r="G14" i="11" a="1"/>
  <c r="G14" i="11" s="1"/>
  <c r="D14" i="11" a="1"/>
  <c r="D14" i="11" s="1"/>
  <c r="H14" i="11" a="1"/>
  <c r="H14" i="11" s="1"/>
  <c r="B15" i="11" a="1"/>
  <c r="B15" i="11" s="1"/>
  <c r="H15" i="11" s="1" a="1"/>
  <c r="H15" i="11" s="1"/>
  <c r="A17" i="11"/>
  <c r="C16" i="11" a="1"/>
  <c r="C16" i="11" s="1"/>
  <c r="E15" i="11" l="1" a="1"/>
  <c r="E15" i="11" s="1"/>
  <c r="I15" i="11" a="1"/>
  <c r="I15" i="11" s="1"/>
  <c r="F15" i="11" a="1"/>
  <c r="F15" i="11" s="1"/>
  <c r="G15" i="11" a="1"/>
  <c r="G15" i="11" s="1"/>
  <c r="D15" i="11" a="1"/>
  <c r="D15" i="11" s="1"/>
  <c r="C17" i="11" a="1"/>
  <c r="C17" i="11" s="1"/>
  <c r="A18" i="11"/>
  <c r="B16" i="11" a="1"/>
  <c r="B16" i="11" s="1"/>
  <c r="F16" i="11" s="1" a="1"/>
  <c r="F16" i="11" s="1"/>
  <c r="I16" i="11" l="1" a="1"/>
  <c r="I16" i="11" s="1"/>
  <c r="H16" i="11" a="1"/>
  <c r="H16" i="11" s="1"/>
  <c r="D16" i="11" a="1"/>
  <c r="D16" i="11" s="1"/>
  <c r="E16" i="11" a="1"/>
  <c r="E16" i="11" s="1"/>
  <c r="G16" i="11" a="1"/>
  <c r="G16" i="11" s="1"/>
  <c r="B17" i="11" a="1"/>
  <c r="B17" i="11" s="1"/>
  <c r="G17" i="11" s="1" a="1"/>
  <c r="G17" i="11" s="1"/>
  <c r="C18" i="11" a="1"/>
  <c r="C18" i="11" s="1"/>
  <c r="A19" i="11"/>
  <c r="B18" i="11" l="1" a="1"/>
  <c r="B18" i="11" s="1"/>
  <c r="E18" i="11" s="1" a="1"/>
  <c r="E18" i="11" s="1"/>
  <c r="I17" i="11" a="1"/>
  <c r="I17" i="11" s="1"/>
  <c r="E17" i="11" a="1"/>
  <c r="E17" i="11" s="1"/>
  <c r="D17" i="11" a="1"/>
  <c r="D17" i="11" s="1"/>
  <c r="F17" i="11" a="1"/>
  <c r="F17" i="11" s="1"/>
  <c r="H17" i="11" a="1"/>
  <c r="H17" i="11" s="1"/>
  <c r="C19" i="11" a="1"/>
  <c r="C19" i="11" s="1"/>
  <c r="B19" i="11" s="1" a="1"/>
  <c r="B19" i="11" s="1"/>
  <c r="A20" i="11"/>
  <c r="F18" i="11" a="1"/>
  <c r="F18" i="11" s="1"/>
  <c r="G18" i="11" l="1" a="1"/>
  <c r="G18" i="11" s="1"/>
  <c r="I18" i="11" a="1"/>
  <c r="I18" i="11" s="1"/>
  <c r="D18" i="11" a="1"/>
  <c r="D18" i="11" s="1"/>
  <c r="H18" i="11" a="1"/>
  <c r="H18" i="11" s="1"/>
  <c r="C20" i="11" a="1"/>
  <c r="C20" i="11" s="1"/>
  <c r="B20" i="11" s="1" a="1"/>
  <c r="B20" i="11" s="1"/>
  <c r="A21" i="11"/>
  <c r="H19" i="11" a="1"/>
  <c r="H19" i="11" s="1"/>
  <c r="F19" i="11" a="1"/>
  <c r="F19" i="11" s="1"/>
  <c r="I19" i="11" a="1"/>
  <c r="I19" i="11" s="1"/>
  <c r="G19" i="11" a="1"/>
  <c r="G19" i="11" s="1"/>
  <c r="E19" i="11" a="1"/>
  <c r="E19" i="11" s="1"/>
  <c r="D19" i="11" a="1"/>
  <c r="D19" i="11" s="1"/>
  <c r="F20" i="11" l="1" a="1"/>
  <c r="F20" i="11" s="1"/>
  <c r="G20" i="11" a="1"/>
  <c r="G20" i="11" s="1"/>
  <c r="E20" i="11" a="1"/>
  <c r="E20" i="11" s="1"/>
  <c r="I20" i="11" a="1"/>
  <c r="I20" i="11" s="1"/>
  <c r="H20" i="11" a="1"/>
  <c r="H20" i="11" s="1"/>
  <c r="D20" i="11" a="1"/>
  <c r="D20" i="11" s="1"/>
  <c r="A22" i="11"/>
  <c r="C21" i="11" a="1"/>
  <c r="C21" i="11" s="1"/>
  <c r="B21" i="11" s="1" a="1"/>
  <c r="B21" i="11" s="1"/>
  <c r="H21" i="11" l="1" a="1"/>
  <c r="H21" i="11" s="1"/>
  <c r="F21" i="11" a="1"/>
  <c r="F21" i="11" s="1"/>
  <c r="I21" i="11" a="1"/>
  <c r="I21" i="11" s="1"/>
  <c r="A23" i="11"/>
  <c r="C22" i="11" a="1"/>
  <c r="C22" i="11" s="1"/>
  <c r="B22" i="11" s="1" a="1"/>
  <c r="B22" i="11" s="1"/>
  <c r="E21" i="11" a="1"/>
  <c r="E21" i="11" s="1"/>
  <c r="G21" i="11" a="1"/>
  <c r="G21" i="11" s="1"/>
  <c r="D21" i="11" a="1"/>
  <c r="D21" i="11" s="1"/>
  <c r="E22" i="11" l="1" a="1"/>
  <c r="E22" i="11" s="1"/>
  <c r="G22" i="11" a="1"/>
  <c r="G22" i="11" s="1"/>
  <c r="H22" i="11" a="1"/>
  <c r="H22" i="11" s="1"/>
  <c r="F22" i="11" a="1"/>
  <c r="F22" i="11" s="1"/>
  <c r="I22" i="11" a="1"/>
  <c r="I22" i="11" s="1"/>
  <c r="D22" i="11" a="1"/>
  <c r="D22" i="11" s="1"/>
  <c r="E23" i="11" a="1"/>
  <c r="E23" i="11" s="1"/>
  <c r="I23" i="11" a="1"/>
  <c r="I23" i="11" s="1"/>
  <c r="G23" i="11" a="1"/>
  <c r="G23" i="11" s="1"/>
  <c r="A24" i="11"/>
  <c r="D23" i="11" a="1"/>
  <c r="D23" i="11" s="1"/>
  <c r="F23" i="11" a="1"/>
  <c r="F23" i="11" s="1"/>
  <c r="H23" i="11" a="1"/>
  <c r="H23" i="11" s="1"/>
  <c r="C23" i="11" a="1"/>
  <c r="C23" i="11" s="1"/>
  <c r="B23" i="11" s="1" a="1"/>
  <c r="B23" i="11" s="1"/>
  <c r="G24" i="11" l="1" a="1"/>
  <c r="G24" i="11" s="1"/>
  <c r="H24" i="11" a="1"/>
  <c r="H24" i="11" s="1"/>
  <c r="F24" i="11" a="1"/>
  <c r="F24" i="11" s="1"/>
  <c r="D24" i="11" a="1"/>
  <c r="D24" i="11" s="1"/>
  <c r="C24" i="11" a="1"/>
  <c r="C24" i="11" s="1"/>
  <c r="B24" i="11" s="1" a="1"/>
  <c r="B24" i="11" s="1"/>
  <c r="E24" i="11" a="1"/>
  <c r="E24" i="11" s="1"/>
  <c r="A25" i="11"/>
  <c r="I24" i="11" a="1"/>
  <c r="I24" i="11" s="1"/>
  <c r="I25" i="11" l="1" a="1"/>
  <c r="I25" i="11" s="1"/>
  <c r="E25" i="11" a="1"/>
  <c r="E25" i="11" s="1"/>
  <c r="G25" i="11" a="1"/>
  <c r="G25" i="11" s="1"/>
  <c r="A26" i="11"/>
  <c r="D25" i="11" a="1"/>
  <c r="D25" i="11" s="1"/>
  <c r="C25" i="11" a="1"/>
  <c r="C25" i="11" s="1"/>
  <c r="B25" i="11" s="1" a="1"/>
  <c r="B25" i="11" s="1"/>
  <c r="H25" i="11" a="1"/>
  <c r="H25" i="11" s="1"/>
  <c r="F25" i="11" a="1"/>
  <c r="F25" i="11" s="1"/>
  <c r="H26" i="11" l="1" a="1"/>
  <c r="H26" i="11" s="1"/>
  <c r="G26" i="11" a="1"/>
  <c r="G26" i="11" s="1"/>
  <c r="C26" i="11" a="1"/>
  <c r="C26" i="11" s="1"/>
  <c r="B26" i="11" s="1" a="1"/>
  <c r="B26" i="11" s="1"/>
  <c r="E26" i="11" a="1"/>
  <c r="E26" i="11" s="1"/>
  <c r="I26" i="11" a="1"/>
  <c r="I26" i="11" s="1"/>
  <c r="F26" i="11" a="1"/>
  <c r="F26" i="11" s="1"/>
  <c r="A27" i="11"/>
  <c r="D26" i="11" a="1"/>
  <c r="D26" i="11" s="1"/>
  <c r="H27" i="11" l="1" a="1"/>
  <c r="H27" i="11" s="1"/>
  <c r="G27" i="11" a="1"/>
  <c r="G27" i="11" s="1"/>
  <c r="E27" i="11" a="1"/>
  <c r="E27" i="11" s="1"/>
  <c r="C27" i="11" a="1"/>
  <c r="C27" i="11" s="1"/>
  <c r="B27" i="11" s="1" a="1"/>
  <c r="B27" i="11" s="1"/>
  <c r="F27" i="11" a="1"/>
  <c r="F27" i="11" s="1"/>
  <c r="I27" i="11" a="1"/>
  <c r="I27" i="11" s="1"/>
  <c r="A28" i="11"/>
  <c r="D27" i="11" a="1"/>
  <c r="D27" i="11" s="1"/>
  <c r="I28" i="11" l="1" a="1"/>
  <c r="I28" i="11" s="1"/>
  <c r="G28" i="11" a="1"/>
  <c r="G28" i="11" s="1"/>
  <c r="H28" i="11" a="1"/>
  <c r="H28" i="11" s="1"/>
  <c r="F28" i="11" a="1"/>
  <c r="F28" i="11" s="1"/>
  <c r="A29" i="11"/>
  <c r="D28" i="11" a="1"/>
  <c r="D28" i="11" s="1"/>
  <c r="E28" i="11" a="1"/>
  <c r="E28" i="11" s="1"/>
  <c r="C28" i="11" a="1"/>
  <c r="C28" i="11" s="1"/>
  <c r="B28" i="11" s="1" a="1"/>
  <c r="B28" i="11" s="1"/>
  <c r="H29" i="11" l="1" a="1"/>
  <c r="H29" i="11" s="1"/>
  <c r="F29" i="11" a="1"/>
  <c r="F29" i="11" s="1"/>
  <c r="I29" i="11" a="1"/>
  <c r="I29" i="11" s="1"/>
  <c r="A30" i="11"/>
  <c r="D29" i="11" a="1"/>
  <c r="D29" i="11" s="1"/>
  <c r="E29" i="11" a="1"/>
  <c r="E29" i="11" s="1"/>
  <c r="G29" i="11" a="1"/>
  <c r="G29" i="11" s="1"/>
  <c r="C29" i="11" a="1"/>
  <c r="C29" i="11" s="1"/>
  <c r="B29" i="11" s="1" a="1"/>
  <c r="B29" i="11" s="1"/>
  <c r="D30" i="11" l="1" a="1"/>
  <c r="D30" i="11" s="1"/>
  <c r="E30" i="11" a="1"/>
  <c r="E30" i="11" s="1"/>
  <c r="C30" i="11" a="1"/>
  <c r="C30" i="11" s="1"/>
  <c r="B30" i="11" s="1" a="1"/>
  <c r="B30" i="11" s="1"/>
  <c r="G30" i="11" a="1"/>
  <c r="G30" i="11" s="1"/>
  <c r="A31" i="11"/>
  <c r="I30" i="11" a="1"/>
  <c r="I30" i="11" s="1"/>
  <c r="F30" i="11" a="1"/>
  <c r="F30" i="11" s="1"/>
  <c r="H30" i="11" a="1"/>
  <c r="H30" i="11" s="1"/>
  <c r="A32" i="11" l="1"/>
  <c r="C31" i="11" a="1"/>
  <c r="C31" i="11" s="1"/>
  <c r="B31" i="11" s="1" a="1"/>
  <c r="B31" i="11" s="1"/>
  <c r="F31" i="11" a="1"/>
  <c r="F31" i="11" s="1"/>
  <c r="H31" i="11" a="1"/>
  <c r="H31" i="11" s="1"/>
  <c r="E31" i="11" a="1"/>
  <c r="E31" i="11" s="1"/>
  <c r="G31" i="11" a="1"/>
  <c r="G31" i="11" s="1"/>
  <c r="D31" i="11" a="1"/>
  <c r="D31" i="11" s="1"/>
  <c r="I31" i="11" a="1"/>
  <c r="I31" i="11" s="1"/>
  <c r="A33" i="11" l="1"/>
  <c r="E32" i="11" a="1"/>
  <c r="E32" i="11" s="1"/>
  <c r="I32" i="11" a="1"/>
  <c r="I32" i="11" s="1"/>
  <c r="H32" i="11" a="1"/>
  <c r="H32" i="11" s="1"/>
  <c r="C32" i="11" a="1"/>
  <c r="C32" i="11" s="1"/>
  <c r="B32" i="11" s="1" a="1"/>
  <c r="B32" i="11" s="1"/>
  <c r="G32" i="11" a="1"/>
  <c r="G32" i="11" s="1"/>
  <c r="F32" i="11" a="1"/>
  <c r="F32" i="11" s="1"/>
  <c r="D32" i="11" a="1"/>
  <c r="D32" i="11" s="1"/>
  <c r="A34" i="11" l="1"/>
  <c r="H33" i="11" a="1"/>
  <c r="H33" i="11" s="1"/>
  <c r="E33" i="11" a="1"/>
  <c r="E33" i="11" s="1"/>
  <c r="I33" i="11" a="1"/>
  <c r="I33" i="11" s="1"/>
  <c r="G33" i="11" a="1"/>
  <c r="G33" i="11" s="1"/>
  <c r="F33" i="11" a="1"/>
  <c r="F33" i="11" s="1"/>
  <c r="D33" i="11" a="1"/>
  <c r="D33" i="11" s="1"/>
  <c r="C33" i="11" a="1"/>
  <c r="C33" i="11" s="1"/>
  <c r="B33" i="11" s="1" a="1"/>
  <c r="B33" i="11" s="1"/>
  <c r="C34" i="11" l="1" a="1"/>
  <c r="C34" i="11" s="1"/>
  <c r="B34" i="11" s="1" a="1"/>
  <c r="B34" i="11" s="1"/>
  <c r="G34" i="11" a="1"/>
  <c r="G34" i="11" s="1"/>
  <c r="A35" i="11"/>
  <c r="E34" i="11" a="1"/>
  <c r="E34" i="11" s="1"/>
  <c r="I34" i="11" a="1"/>
  <c r="I34" i="11" s="1"/>
  <c r="H34" i="11" a="1"/>
  <c r="H34" i="11" s="1"/>
  <c r="D34" i="11" a="1"/>
  <c r="D34" i="11" s="1"/>
  <c r="F34" i="11" a="1"/>
  <c r="F34" i="11" s="1"/>
  <c r="A36" i="11" l="1"/>
  <c r="E35" i="11" a="1"/>
  <c r="E35" i="11" s="1"/>
  <c r="G35" i="11" a="1"/>
  <c r="G35" i="11" s="1"/>
  <c r="F35" i="11" a="1"/>
  <c r="F35" i="11" s="1"/>
  <c r="H35" i="11" a="1"/>
  <c r="H35" i="11" s="1"/>
  <c r="D35" i="11" a="1"/>
  <c r="D35" i="11" s="1"/>
  <c r="I35" i="11" a="1"/>
  <c r="I35" i="11" s="1"/>
  <c r="C35" i="11" a="1"/>
  <c r="C35" i="11" s="1"/>
  <c r="B35" i="11" s="1" a="1"/>
  <c r="B35" i="11" s="1"/>
  <c r="A37" i="11" l="1"/>
  <c r="E36" i="11" a="1"/>
  <c r="E36" i="11" s="1"/>
  <c r="I36" i="11" a="1"/>
  <c r="I36" i="11" s="1"/>
  <c r="G36" i="11" a="1"/>
  <c r="G36" i="11" s="1"/>
  <c r="H36" i="11" a="1"/>
  <c r="H36" i="11" s="1"/>
  <c r="F36" i="11" a="1"/>
  <c r="F36" i="11" s="1"/>
  <c r="D36" i="11" a="1"/>
  <c r="D36" i="11" s="1"/>
  <c r="C36" i="11" a="1"/>
  <c r="C36" i="11" s="1"/>
  <c r="B36" i="11" s="1" a="1"/>
  <c r="B36" i="11" s="1"/>
  <c r="C37" i="11" l="1" a="1"/>
  <c r="C37" i="11" s="1"/>
  <c r="B37" i="11" s="1" a="1"/>
  <c r="B37" i="11" s="1"/>
  <c r="H37" i="11" a="1"/>
  <c r="H37" i="11" s="1"/>
  <c r="A38" i="11"/>
  <c r="F37" i="11" a="1"/>
  <c r="F37" i="11" s="1"/>
  <c r="E37" i="11" a="1"/>
  <c r="E37" i="11" s="1"/>
  <c r="D37" i="11" a="1"/>
  <c r="D37" i="11" s="1"/>
  <c r="G37" i="11" a="1"/>
  <c r="G37" i="11" s="1"/>
  <c r="I37" i="11" a="1"/>
  <c r="I37" i="11" s="1"/>
  <c r="A39" i="11" l="1"/>
  <c r="G38" i="11" a="1"/>
  <c r="G38" i="11" s="1"/>
  <c r="E38" i="11" a="1"/>
  <c r="E38" i="11" s="1"/>
  <c r="I38" i="11" a="1"/>
  <c r="I38" i="11" s="1"/>
  <c r="H38" i="11" a="1"/>
  <c r="H38" i="11" s="1"/>
  <c r="F38" i="11" a="1"/>
  <c r="F38" i="11" s="1"/>
  <c r="D38" i="11" a="1"/>
  <c r="D38" i="11" s="1"/>
  <c r="C38" i="11" a="1"/>
  <c r="C38" i="11" s="1"/>
  <c r="B38" i="11" s="1" a="1"/>
  <c r="B38" i="11" s="1"/>
  <c r="F39" i="11" l="1" a="1"/>
  <c r="F39" i="11" s="1"/>
  <c r="A40" i="11"/>
  <c r="G39" i="11" a="1"/>
  <c r="G39" i="11" s="1"/>
  <c r="H39" i="11" a="1"/>
  <c r="H39" i="11" s="1"/>
  <c r="D39" i="11" a="1"/>
  <c r="D39" i="11" s="1"/>
  <c r="C39" i="11" a="1"/>
  <c r="C39" i="11" s="1"/>
  <c r="B39" i="11" s="1" a="1"/>
  <c r="B39" i="11" s="1"/>
  <c r="I39" i="11" a="1"/>
  <c r="I39" i="11" s="1"/>
  <c r="E39" i="11" a="1"/>
  <c r="E39" i="11" s="1"/>
  <c r="E40" i="11" l="1" a="1"/>
  <c r="E40" i="11" s="1"/>
  <c r="I40" i="11" a="1"/>
  <c r="I40" i="11" s="1"/>
  <c r="G40" i="11" a="1"/>
  <c r="G40" i="11" s="1"/>
  <c r="H40" i="11" a="1"/>
  <c r="H40" i="11" s="1"/>
  <c r="F40" i="11" a="1"/>
  <c r="F40" i="11" s="1"/>
  <c r="D40" i="11" a="1"/>
  <c r="D40" i="11" s="1"/>
  <c r="C40" i="11" a="1"/>
  <c r="C40" i="11" s="1"/>
  <c r="B40" i="11" s="1" a="1"/>
  <c r="B40" i="11" s="1"/>
  <c r="A41" i="11"/>
  <c r="C41" i="11" l="1" a="1"/>
  <c r="C41" i="11" s="1"/>
  <c r="B41" i="11" s="1" a="1"/>
  <c r="B41" i="11" s="1"/>
  <c r="H41" i="11" a="1"/>
  <c r="H41" i="11" s="1"/>
  <c r="A42" i="11"/>
  <c r="F41" i="11" a="1"/>
  <c r="F41" i="11" s="1"/>
  <c r="I41" i="11" a="1"/>
  <c r="I41" i="11" s="1"/>
  <c r="G41" i="11" a="1"/>
  <c r="G41" i="11" s="1"/>
  <c r="E41" i="11" a="1"/>
  <c r="E41" i="11" s="1"/>
  <c r="D41" i="11" a="1"/>
  <c r="D41" i="11" s="1"/>
  <c r="A43" i="11" l="1"/>
  <c r="G42" i="11" a="1"/>
  <c r="G42" i="11" s="1"/>
  <c r="E42" i="11" a="1"/>
  <c r="E42" i="11" s="1"/>
  <c r="I42" i="11" a="1"/>
  <c r="I42" i="11" s="1"/>
  <c r="H42" i="11" a="1"/>
  <c r="H42" i="11" s="1"/>
  <c r="C42" i="11" a="1"/>
  <c r="C42" i="11" s="1"/>
  <c r="B42" i="11" s="1" a="1"/>
  <c r="B42" i="11" s="1"/>
  <c r="D42" i="11" a="1"/>
  <c r="D42" i="11" s="1"/>
  <c r="F42" i="11" a="1"/>
  <c r="F42" i="11" s="1"/>
  <c r="F43" i="11" l="1" a="1"/>
  <c r="F43" i="11" s="1"/>
  <c r="H43" i="11" a="1"/>
  <c r="H43" i="11" s="1"/>
  <c r="D43" i="11" a="1"/>
  <c r="D43" i="11" s="1"/>
  <c r="A44" i="11"/>
  <c r="I43" i="11" a="1"/>
  <c r="I43" i="11" s="1"/>
  <c r="E43" i="11" a="1"/>
  <c r="E43" i="11" s="1"/>
  <c r="G43" i="11" a="1"/>
  <c r="G43" i="11" s="1"/>
  <c r="C43" i="11" a="1"/>
  <c r="C43" i="11" s="1"/>
  <c r="B43" i="11" s="1" a="1"/>
  <c r="B43" i="11" s="1"/>
  <c r="C44" i="11" l="1" a="1"/>
  <c r="C44" i="11" s="1"/>
  <c r="B44" i="11" s="1" a="1"/>
  <c r="B44" i="11" s="1"/>
  <c r="E44" i="11" a="1"/>
  <c r="E44" i="11" s="1"/>
  <c r="A45" i="11"/>
  <c r="I44" i="11" a="1"/>
  <c r="I44" i="11" s="1"/>
  <c r="F44" i="11" a="1"/>
  <c r="F44" i="11" s="1"/>
  <c r="H44" i="11" a="1"/>
  <c r="H44" i="11" s="1"/>
  <c r="G44" i="11" a="1"/>
  <c r="G44" i="11" s="1"/>
  <c r="D44" i="11" a="1"/>
  <c r="D44" i="11" s="1"/>
  <c r="A46" i="11" l="1"/>
  <c r="H45" i="11" a="1"/>
  <c r="H45" i="11" s="1"/>
  <c r="F45" i="11" a="1"/>
  <c r="F45" i="11" s="1"/>
  <c r="I45" i="11" a="1"/>
  <c r="I45" i="11" s="1"/>
  <c r="E45" i="11" a="1"/>
  <c r="E45" i="11" s="1"/>
  <c r="D45" i="11" a="1"/>
  <c r="D45" i="11" s="1"/>
  <c r="C45" i="11" a="1"/>
  <c r="C45" i="11" s="1"/>
  <c r="B45" i="11" s="1" a="1"/>
  <c r="B45" i="11" s="1"/>
  <c r="G45" i="11" a="1"/>
  <c r="G45" i="11" s="1"/>
  <c r="A47" i="11" l="1"/>
  <c r="G46" i="11" a="1"/>
  <c r="G46" i="11" s="1"/>
  <c r="I46" i="11" a="1"/>
  <c r="I46" i="11" s="1"/>
  <c r="H46" i="11" a="1"/>
  <c r="H46" i="11" s="1"/>
  <c r="D46" i="11" a="1"/>
  <c r="D46" i="11" s="1"/>
  <c r="C46" i="11" a="1"/>
  <c r="C46" i="11" s="1"/>
  <c r="B46" i="11" s="1" a="1"/>
  <c r="B46" i="11" s="1"/>
  <c r="E46" i="11" a="1"/>
  <c r="E46" i="11" s="1"/>
  <c r="F46" i="11" a="1"/>
  <c r="F46" i="11" s="1"/>
  <c r="F47" i="11" l="1" a="1"/>
  <c r="F47" i="11" s="1"/>
  <c r="A48" i="11"/>
  <c r="H47" i="11" a="1"/>
  <c r="H47" i="11" s="1"/>
  <c r="E47" i="11" a="1"/>
  <c r="E47" i="11" s="1"/>
  <c r="G47" i="11" a="1"/>
  <c r="G47" i="11" s="1"/>
  <c r="D47" i="11" a="1"/>
  <c r="D47" i="11" s="1"/>
  <c r="C47" i="11" a="1"/>
  <c r="C47" i="11" s="1"/>
  <c r="B47" i="11" s="1" a="1"/>
  <c r="B47" i="11" s="1"/>
  <c r="I47" i="11" a="1"/>
  <c r="I47" i="11" s="1"/>
  <c r="E48" i="11" l="1" a="1"/>
  <c r="E48" i="11" s="1"/>
  <c r="G48" i="11" a="1"/>
  <c r="G48" i="11" s="1"/>
  <c r="F48" i="11" a="1"/>
  <c r="F48" i="11" s="1"/>
  <c r="D48" i="11" a="1"/>
  <c r="D48" i="11" s="1"/>
  <c r="C48" i="11" a="1"/>
  <c r="C48" i="11" s="1"/>
  <c r="B48" i="11" s="1" a="1"/>
  <c r="B48" i="11" s="1"/>
  <c r="A49" i="11"/>
  <c r="I48" i="11" a="1"/>
  <c r="I48" i="11" s="1"/>
  <c r="H48" i="11" a="1"/>
  <c r="H48" i="11" s="1"/>
  <c r="C49" i="11" l="1" a="1"/>
  <c r="C49" i="11" s="1"/>
  <c r="B49" i="11" s="1" a="1"/>
  <c r="B49" i="11" s="1"/>
  <c r="E49" i="11" a="1"/>
  <c r="E49" i="11" s="1"/>
  <c r="A50" i="11"/>
  <c r="G49" i="11" a="1"/>
  <c r="G49" i="11" s="1"/>
  <c r="H49" i="11" a="1"/>
  <c r="H49" i="11" s="1"/>
  <c r="I49" i="11" a="1"/>
  <c r="I49" i="11" s="1"/>
  <c r="F49" i="11" a="1"/>
  <c r="F49" i="11" s="1"/>
  <c r="D49" i="11" a="1"/>
  <c r="D49" i="11" s="1"/>
  <c r="E50" i="11" l="1" a="1"/>
  <c r="E50" i="11" s="1"/>
  <c r="F50" i="11" a="1"/>
  <c r="F50" i="11" s="1"/>
  <c r="I50" i="11" a="1"/>
  <c r="I50" i="11" s="1"/>
  <c r="G50" i="11" a="1"/>
  <c r="G50" i="11" s="1"/>
  <c r="C50" i="11" a="1"/>
  <c r="C50" i="11" s="1"/>
  <c r="B50" i="11" s="1" a="1"/>
  <c r="B50" i="11" s="1"/>
  <c r="H50" i="11" a="1"/>
  <c r="H50" i="11" s="1"/>
  <c r="D50" i="11" a="1"/>
  <c r="D50" i="11" s="1"/>
  <c r="A51" i="11"/>
  <c r="F51" i="11" l="1" a="1"/>
  <c r="F51" i="11" s="1"/>
  <c r="G51" i="11" a="1"/>
  <c r="G51" i="11" s="1"/>
  <c r="I51" i="11" a="1"/>
  <c r="I51" i="11" s="1"/>
  <c r="H51" i="11" a="1"/>
  <c r="H51" i="11" s="1"/>
  <c r="A52" i="11"/>
  <c r="C51" i="11" a="1"/>
  <c r="C51" i="11" s="1"/>
  <c r="B51" i="11" s="1" a="1"/>
  <c r="B51" i="11" s="1"/>
  <c r="D51" i="11" a="1"/>
  <c r="D51" i="11" s="1"/>
  <c r="E51" i="11" a="1"/>
  <c r="E51" i="11" s="1"/>
  <c r="F52" i="11" l="1" a="1"/>
  <c r="F52" i="11" s="1"/>
  <c r="H52" i="11" a="1"/>
  <c r="H52" i="11" s="1"/>
  <c r="G52" i="11" a="1"/>
  <c r="G52" i="11" s="1"/>
  <c r="I52" i="11" a="1"/>
  <c r="I52" i="11" s="1"/>
  <c r="D52" i="11" a="1"/>
  <c r="D52" i="11" s="1"/>
  <c r="C52" i="11" a="1"/>
  <c r="C52" i="11" s="1"/>
  <c r="B52" i="11" s="1" a="1"/>
  <c r="B52" i="11" s="1"/>
  <c r="E52" i="11" a="1"/>
  <c r="E52" i="11" s="1"/>
  <c r="A53" i="11"/>
  <c r="A54" i="11" l="1"/>
  <c r="F53" i="11" a="1"/>
  <c r="F53" i="11" s="1"/>
  <c r="G53" i="11" a="1"/>
  <c r="G53" i="11" s="1"/>
  <c r="E53" i="11" a="1"/>
  <c r="E53" i="11" s="1"/>
  <c r="H53" i="11" a="1"/>
  <c r="H53" i="11" s="1"/>
  <c r="D53" i="11" a="1"/>
  <c r="D53" i="11" s="1"/>
  <c r="C53" i="11" a="1"/>
  <c r="C53" i="11" s="1"/>
  <c r="B53" i="11" s="1" a="1"/>
  <c r="B53" i="11" s="1"/>
  <c r="I53" i="11" a="1"/>
  <c r="I53" i="11" s="1"/>
  <c r="A55" i="11" l="1"/>
  <c r="G54" i="11" a="1"/>
  <c r="G54" i="11" s="1"/>
  <c r="E54" i="11" a="1"/>
  <c r="E54" i="11" s="1"/>
  <c r="H54" i="11" a="1"/>
  <c r="H54" i="11" s="1"/>
  <c r="D54" i="11" a="1"/>
  <c r="D54" i="11" s="1"/>
  <c r="C54" i="11" a="1"/>
  <c r="C54" i="11" s="1"/>
  <c r="B54" i="11" s="1" a="1"/>
  <c r="B54" i="11" s="1"/>
  <c r="F54" i="11" a="1"/>
  <c r="F54" i="11" s="1"/>
  <c r="I54" i="11" a="1"/>
  <c r="I54" i="11" s="1"/>
  <c r="I55" i="11" l="1" a="1"/>
  <c r="I55" i="11" s="1"/>
  <c r="E55" i="11" a="1"/>
  <c r="E55" i="11" s="1"/>
  <c r="F55" i="11" a="1"/>
  <c r="F55" i="11" s="1"/>
  <c r="D55" i="11" a="1"/>
  <c r="D55" i="11" s="1"/>
  <c r="C55" i="11" a="1"/>
  <c r="C55" i="11" s="1"/>
  <c r="B55" i="11" s="1" a="1"/>
  <c r="B55" i="11" s="1"/>
  <c r="A56" i="11"/>
  <c r="G55" i="11" a="1"/>
  <c r="G55" i="11" s="1"/>
  <c r="H55" i="11" a="1"/>
  <c r="H55" i="11" s="1"/>
  <c r="A57" i="11" l="1"/>
  <c r="F56" i="11" a="1"/>
  <c r="F56" i="11" s="1"/>
  <c r="H56" i="11" a="1"/>
  <c r="H56" i="11" s="1"/>
  <c r="C56" i="11" a="1"/>
  <c r="C56" i="11" s="1"/>
  <c r="B56" i="11" s="1" a="1"/>
  <c r="B56" i="11" s="1"/>
  <c r="E56" i="11" a="1"/>
  <c r="E56" i="11" s="1"/>
  <c r="I56" i="11" a="1"/>
  <c r="I56" i="11" s="1"/>
  <c r="G56" i="11" a="1"/>
  <c r="G56" i="11" s="1"/>
  <c r="D56" i="11" a="1"/>
  <c r="D56" i="11" s="1"/>
  <c r="F57" i="11" l="1" a="1"/>
  <c r="F57" i="11" s="1"/>
  <c r="I57" i="11" a="1"/>
  <c r="I57" i="11" s="1"/>
  <c r="G57" i="11" a="1"/>
  <c r="G57" i="11" s="1"/>
  <c r="E57" i="11" a="1"/>
  <c r="E57" i="11" s="1"/>
  <c r="H57" i="11" a="1"/>
  <c r="H57" i="11" s="1"/>
  <c r="A58" i="11"/>
  <c r="D57" i="11" a="1"/>
  <c r="D57" i="11" s="1"/>
  <c r="C57" i="11" a="1"/>
  <c r="C57" i="11" s="1"/>
  <c r="B57" i="11" s="1" a="1"/>
  <c r="B57" i="11" s="1"/>
  <c r="E58" i="11" l="1" a="1"/>
  <c r="E58" i="11" s="1"/>
  <c r="I58" i="11" a="1"/>
  <c r="I58" i="11" s="1"/>
  <c r="C58" i="11" a="1"/>
  <c r="C58" i="11" s="1"/>
  <c r="B58" i="11" s="1" a="1"/>
  <c r="B58" i="11" s="1"/>
  <c r="F58" i="11" a="1"/>
  <c r="F58" i="11" s="1"/>
  <c r="G58" i="11" a="1"/>
  <c r="G58" i="11" s="1"/>
  <c r="H58" i="11" a="1"/>
  <c r="H58" i="11" s="1"/>
  <c r="A59" i="11"/>
  <c r="D58" i="11" a="1"/>
  <c r="D58" i="11" s="1"/>
  <c r="H59" i="11" l="1" a="1"/>
  <c r="H59" i="11" s="1"/>
  <c r="G59" i="11" a="1"/>
  <c r="G59" i="11" s="1"/>
  <c r="F59" i="11" a="1"/>
  <c r="F59" i="11" s="1"/>
  <c r="I59" i="11" a="1"/>
  <c r="I59" i="11" s="1"/>
  <c r="D59" i="11" a="1"/>
  <c r="D59" i="11" s="1"/>
  <c r="C59" i="11" a="1"/>
  <c r="C59" i="11" s="1"/>
  <c r="B59" i="11" s="1" a="1"/>
  <c r="B59" i="11" s="1"/>
  <c r="A60" i="11"/>
  <c r="E59" i="11" a="1"/>
  <c r="E59" i="11" s="1"/>
  <c r="E60" i="11" l="1" a="1"/>
  <c r="E60" i="11" s="1"/>
  <c r="F60" i="11" a="1"/>
  <c r="F60" i="11" s="1"/>
  <c r="C60" i="11" a="1"/>
  <c r="C60" i="11" s="1"/>
  <c r="B60" i="11" s="1" a="1"/>
  <c r="B60" i="11" s="1"/>
  <c r="I60" i="11" a="1"/>
  <c r="I60" i="11" s="1"/>
  <c r="H60" i="11" a="1"/>
  <c r="H60" i="11" s="1"/>
  <c r="D60" i="11" a="1"/>
  <c r="D60" i="11" s="1"/>
  <c r="G60" i="11" a="1"/>
  <c r="G60" i="11" s="1"/>
  <c r="A61" i="11"/>
  <c r="I61" i="11" l="1" a="1"/>
  <c r="I61" i="11" s="1"/>
  <c r="E61" i="11" a="1"/>
  <c r="E61" i="11" s="1"/>
  <c r="G61" i="11" a="1"/>
  <c r="G61" i="11" s="1"/>
  <c r="D61" i="11" a="1"/>
  <c r="D61" i="11" s="1"/>
  <c r="C61" i="11" a="1"/>
  <c r="C61" i="11" s="1"/>
  <c r="B61" i="11" s="1" a="1"/>
  <c r="B61" i="11" s="1"/>
  <c r="H61" i="11" a="1"/>
  <c r="H61" i="11" s="1"/>
  <c r="F61" i="11" a="1"/>
  <c r="F61" i="11" s="1"/>
  <c r="A62" i="11"/>
  <c r="E62" i="11" l="1" a="1"/>
  <c r="E62" i="11" s="1"/>
  <c r="G62" i="11" a="1"/>
  <c r="G62" i="11" s="1"/>
  <c r="I62" i="11" a="1"/>
  <c r="I62" i="11" s="1"/>
  <c r="F62" i="11" a="1"/>
  <c r="F62" i="11" s="1"/>
  <c r="D62" i="11" a="1"/>
  <c r="D62" i="11" s="1"/>
  <c r="A63" i="11"/>
  <c r="H62" i="11" a="1"/>
  <c r="H62" i="11" s="1"/>
  <c r="C62" i="11" a="1"/>
  <c r="C62" i="11" s="1"/>
  <c r="B62" i="11" s="1" a="1"/>
  <c r="B62" i="11" s="1"/>
  <c r="H63" i="11" l="1" a="1"/>
  <c r="H63" i="11" s="1"/>
  <c r="E63" i="11" a="1"/>
  <c r="E63" i="11" s="1"/>
  <c r="F63" i="11" a="1"/>
  <c r="F63" i="11" s="1"/>
  <c r="G63" i="11" a="1"/>
  <c r="G63" i="11" s="1"/>
  <c r="I63" i="11" a="1"/>
  <c r="I63" i="11" s="1"/>
  <c r="C63" i="11" a="1"/>
  <c r="C63" i="11" s="1"/>
  <c r="B63" i="11" s="1" a="1"/>
  <c r="B63" i="11" s="1"/>
  <c r="A64" i="11"/>
  <c r="D63" i="11" a="1"/>
  <c r="D63" i="11" s="1"/>
  <c r="G64" i="11" l="1" a="1"/>
  <c r="G64" i="11" s="1"/>
  <c r="H64" i="11" a="1"/>
  <c r="H64" i="11" s="1"/>
  <c r="E64" i="11" a="1"/>
  <c r="E64" i="11" s="1"/>
  <c r="D64" i="11" a="1"/>
  <c r="D64" i="11" s="1"/>
  <c r="I64" i="11" a="1"/>
  <c r="I64" i="11" s="1"/>
  <c r="F64" i="11" a="1"/>
  <c r="F64" i="11" s="1"/>
  <c r="A65" i="11"/>
  <c r="C64" i="11" a="1"/>
  <c r="C64" i="11" s="1"/>
  <c r="B64" i="11" s="1" a="1"/>
  <c r="B64" i="11" s="1"/>
  <c r="G65" i="11" l="1" a="1"/>
  <c r="G65" i="11" s="1"/>
  <c r="D65" i="11" a="1"/>
  <c r="D65" i="11" s="1"/>
  <c r="A66" i="11"/>
  <c r="E65" i="11" a="1"/>
  <c r="E65" i="11" s="1"/>
  <c r="F65" i="11" a="1"/>
  <c r="F65" i="11" s="1"/>
  <c r="H65" i="11" a="1"/>
  <c r="H65" i="11" s="1"/>
  <c r="I65" i="11" a="1"/>
  <c r="I65" i="11" s="1"/>
  <c r="C65" i="11" a="1"/>
  <c r="C65" i="11" s="1"/>
  <c r="B65" i="11" s="1" a="1"/>
  <c r="B65" i="11" s="1"/>
  <c r="G66" i="11" l="1" a="1"/>
  <c r="G66" i="11" s="1"/>
  <c r="H66" i="11" a="1"/>
  <c r="H66" i="11" s="1"/>
  <c r="E66" i="11" a="1"/>
  <c r="E66" i="11" s="1"/>
  <c r="F66" i="11" a="1"/>
  <c r="F66" i="11" s="1"/>
  <c r="C66" i="11" a="1"/>
  <c r="C66" i="11" s="1"/>
  <c r="B66" i="11" s="1" a="1"/>
  <c r="B66" i="11" s="1"/>
  <c r="D66" i="11" a="1"/>
  <c r="D66" i="11" s="1"/>
  <c r="I66" i="11" a="1"/>
  <c r="I66" i="11" s="1"/>
  <c r="A67" i="11"/>
  <c r="F67" i="11" l="1" a="1"/>
  <c r="F67" i="11" s="1"/>
  <c r="E67" i="11" a="1"/>
  <c r="E67" i="11" s="1"/>
  <c r="I67" i="11" a="1"/>
  <c r="I67" i="11" s="1"/>
  <c r="G67" i="11" a="1"/>
  <c r="G67" i="11" s="1"/>
  <c r="A68" i="11"/>
  <c r="C67" i="11" a="1"/>
  <c r="C67" i="11" s="1"/>
  <c r="B67" i="11" s="1" a="1"/>
  <c r="B67" i="11" s="1"/>
  <c r="H67" i="11" a="1"/>
  <c r="H67" i="11" s="1"/>
  <c r="D67" i="11" a="1"/>
  <c r="D67" i="11" s="1"/>
  <c r="F68" i="11" l="1" a="1"/>
  <c r="F68" i="11" s="1"/>
  <c r="D68" i="11" a="1"/>
  <c r="D68" i="11" s="1"/>
  <c r="G68" i="11" a="1"/>
  <c r="G68" i="11" s="1"/>
  <c r="I68" i="11" a="1"/>
  <c r="I68" i="11" s="1"/>
  <c r="A69" i="11"/>
  <c r="H68" i="11" a="1"/>
  <c r="H68" i="11" s="1"/>
  <c r="E68" i="11" a="1"/>
  <c r="E68" i="11" s="1"/>
  <c r="C68" i="11" a="1"/>
  <c r="C68" i="11" s="1"/>
  <c r="B68" i="11" s="1" a="1"/>
  <c r="B68" i="11" s="1"/>
  <c r="E69" i="11" l="1" a="1"/>
  <c r="E69" i="11" s="1"/>
  <c r="G69" i="11" a="1"/>
  <c r="G69" i="11" s="1"/>
  <c r="I69" i="11" a="1"/>
  <c r="I69" i="11" s="1"/>
  <c r="A70" i="11"/>
  <c r="H69" i="11" a="1"/>
  <c r="H69" i="11" s="1"/>
  <c r="F69" i="11" a="1"/>
  <c r="F69" i="11" s="1"/>
  <c r="D69" i="11" a="1"/>
  <c r="D69" i="11" s="1"/>
  <c r="C69" i="11" a="1"/>
  <c r="C69" i="11" s="1"/>
  <c r="B69" i="11" s="1" a="1"/>
  <c r="B69" i="11" s="1"/>
  <c r="I70" i="11" l="1" a="1"/>
  <c r="I70" i="11" s="1"/>
  <c r="E70" i="11" a="1"/>
  <c r="E70" i="11" s="1"/>
  <c r="H70" i="11" a="1"/>
  <c r="H70" i="11" s="1"/>
  <c r="G70" i="11" a="1"/>
  <c r="G70" i="11" s="1"/>
  <c r="A71" i="11"/>
  <c r="F70" i="11" a="1"/>
  <c r="F70" i="11" s="1"/>
  <c r="D70" i="11" a="1"/>
  <c r="D70" i="11" s="1"/>
  <c r="C70" i="11" a="1"/>
  <c r="C70" i="11" s="1"/>
  <c r="B70" i="11" s="1" a="1"/>
  <c r="B70" i="11" s="1"/>
  <c r="E71" i="11" l="1" a="1"/>
  <c r="E71" i="11" s="1"/>
  <c r="I71" i="11" a="1"/>
  <c r="I71" i="11" s="1"/>
  <c r="F71" i="11" a="1"/>
  <c r="F71" i="11" s="1"/>
  <c r="D71" i="11" a="1"/>
  <c r="D71" i="11" s="1"/>
  <c r="C71" i="11" a="1"/>
  <c r="C71" i="11" s="1"/>
  <c r="B71" i="11" s="1" a="1"/>
  <c r="B71" i="11" s="1"/>
  <c r="G71" i="11" a="1"/>
  <c r="G71" i="11" s="1"/>
  <c r="H71" i="11" a="1"/>
  <c r="H71" i="11" s="1"/>
  <c r="A72" i="11"/>
  <c r="H72" i="11" l="1" a="1"/>
  <c r="H72" i="11" s="1"/>
  <c r="E72" i="11" a="1"/>
  <c r="E72" i="11" s="1"/>
  <c r="F72" i="11" a="1"/>
  <c r="F72" i="11" s="1"/>
  <c r="C72" i="11" a="1"/>
  <c r="C72" i="11" s="1"/>
  <c r="B72" i="11" s="1" a="1"/>
  <c r="B72" i="11" s="1"/>
  <c r="A73" i="11"/>
  <c r="I72" i="11" a="1"/>
  <c r="I72" i="11" s="1"/>
  <c r="G72" i="11" a="1"/>
  <c r="G72" i="11" s="1"/>
  <c r="D72" i="11" a="1"/>
  <c r="D72" i="11" s="1"/>
  <c r="G73" i="11" l="1" a="1"/>
  <c r="G73" i="11" s="1"/>
  <c r="H73" i="11" a="1"/>
  <c r="H73" i="11" s="1"/>
  <c r="I73" i="11" a="1"/>
  <c r="I73" i="11" s="1"/>
  <c r="E73" i="11" a="1"/>
  <c r="E73" i="11" s="1"/>
  <c r="A74" i="11"/>
  <c r="F73" i="11" a="1"/>
  <c r="F73" i="11" s="1"/>
  <c r="C73" i="11" a="1"/>
  <c r="C73" i="11" s="1"/>
  <c r="B73" i="11" s="1" a="1"/>
  <c r="B73" i="11" s="1"/>
  <c r="D73" i="11" a="1"/>
  <c r="D73" i="11" s="1"/>
  <c r="F74" i="11" l="1" a="1"/>
  <c r="F74" i="11" s="1"/>
  <c r="G74" i="11" a="1"/>
  <c r="G74" i="11" s="1"/>
  <c r="H74" i="11" a="1"/>
  <c r="H74" i="11" s="1"/>
  <c r="E74" i="11" a="1"/>
  <c r="E74" i="11" s="1"/>
  <c r="A75" i="11"/>
  <c r="I74" i="11" a="1"/>
  <c r="I74" i="11" s="1"/>
  <c r="C74" i="11" a="1"/>
  <c r="C74" i="11" s="1"/>
  <c r="B74" i="11" s="1" a="1"/>
  <c r="B74" i="11" s="1"/>
  <c r="D74" i="11" a="1"/>
  <c r="D74" i="11" s="1"/>
  <c r="E75" i="11" l="1" a="1"/>
  <c r="E75" i="11" s="1"/>
  <c r="I75" i="11" a="1"/>
  <c r="I75" i="11" s="1"/>
  <c r="F75" i="11" a="1"/>
  <c r="F75" i="11" s="1"/>
  <c r="G75" i="11" a="1"/>
  <c r="G75" i="11" s="1"/>
  <c r="H75" i="11" a="1"/>
  <c r="H75" i="11" s="1"/>
  <c r="D75" i="11" a="1"/>
  <c r="D75" i="11" s="1"/>
  <c r="C75" i="11" a="1"/>
  <c r="C75" i="11" s="1"/>
  <c r="B75" i="11" s="1" a="1"/>
  <c r="B75" i="11" s="1"/>
  <c r="A76" i="11"/>
  <c r="H76" i="11" l="1" a="1"/>
  <c r="H76" i="11" s="1"/>
  <c r="E76" i="11" a="1"/>
  <c r="E76" i="11" s="1"/>
  <c r="F76" i="11" a="1"/>
  <c r="F76" i="11" s="1"/>
  <c r="I76" i="11" a="1"/>
  <c r="I76" i="11" s="1"/>
  <c r="G76" i="11" a="1"/>
  <c r="G76" i="11" s="1"/>
  <c r="D76" i="11" a="1"/>
  <c r="D76" i="11" s="1"/>
  <c r="C76" i="11" a="1"/>
  <c r="C76" i="11" s="1"/>
  <c r="B76" i="11" s="1" a="1"/>
  <c r="B76" i="11" s="1"/>
  <c r="A77" i="11"/>
  <c r="G77" i="11" l="1" a="1"/>
  <c r="G77" i="11" s="1"/>
  <c r="H77" i="11" a="1"/>
  <c r="H77" i="11" s="1"/>
  <c r="E77" i="11" a="1"/>
  <c r="E77" i="11" s="1"/>
  <c r="F77" i="11" a="1"/>
  <c r="F77" i="11" s="1"/>
  <c r="C77" i="11" a="1"/>
  <c r="C77" i="11" s="1"/>
  <c r="B77" i="11" s="1" a="1"/>
  <c r="B77" i="11" s="1"/>
  <c r="A78" i="11"/>
  <c r="I77" i="11" a="1"/>
  <c r="I77" i="11" s="1"/>
  <c r="D77" i="11" a="1"/>
  <c r="D77" i="11" s="1"/>
  <c r="F78" i="11" l="1" a="1"/>
  <c r="F78" i="11" s="1"/>
  <c r="G78" i="11" a="1"/>
  <c r="G78" i="11" s="1"/>
  <c r="H78" i="11" a="1"/>
  <c r="H78" i="11" s="1"/>
  <c r="E78" i="11" a="1"/>
  <c r="E78" i="11" s="1"/>
  <c r="C78" i="11" a="1"/>
  <c r="C78" i="11" s="1"/>
  <c r="B78" i="11" s="1" a="1"/>
  <c r="B78" i="11" s="1"/>
  <c r="I78" i="11" a="1"/>
  <c r="I78" i="11" s="1"/>
  <c r="D78" i="11" a="1"/>
  <c r="D78" i="11" s="1"/>
  <c r="A79" i="11"/>
  <c r="E79" i="11" l="1" a="1"/>
  <c r="E79" i="11" s="1"/>
  <c r="I79" i="11" a="1"/>
  <c r="I79" i="11" s="1"/>
  <c r="F79" i="11" a="1"/>
  <c r="F79" i="11" s="1"/>
  <c r="G79" i="11" a="1"/>
  <c r="G79" i="11" s="1"/>
  <c r="H79" i="11" a="1"/>
  <c r="H79" i="11" s="1"/>
  <c r="D79" i="11" a="1"/>
  <c r="D79" i="11" s="1"/>
  <c r="C79" i="11" a="1"/>
  <c r="C79" i="11" s="1"/>
  <c r="B79" i="11" s="1" a="1"/>
  <c r="B79" i="11" s="1"/>
  <c r="A80" i="11"/>
  <c r="H80" i="11" l="1" a="1"/>
  <c r="H80" i="11" s="1"/>
  <c r="E80" i="11" a="1"/>
  <c r="E80" i="11" s="1"/>
  <c r="I80" i="11" a="1"/>
  <c r="I80" i="11" s="1"/>
  <c r="F80" i="11" a="1"/>
  <c r="F80" i="11" s="1"/>
  <c r="G80" i="11" a="1"/>
  <c r="G80" i="11" s="1"/>
  <c r="C80" i="11" a="1"/>
  <c r="C80" i="11" s="1"/>
  <c r="B80" i="11" s="1" a="1"/>
  <c r="B80" i="11" s="1"/>
  <c r="A81" i="11"/>
  <c r="D80" i="11" a="1"/>
  <c r="D80" i="11" s="1"/>
  <c r="G81" i="11" l="1" a="1"/>
  <c r="G81" i="11" s="1"/>
  <c r="H81" i="11" a="1"/>
  <c r="H81" i="11" s="1"/>
  <c r="I81" i="11" a="1"/>
  <c r="I81" i="11" s="1"/>
  <c r="F81" i="11" a="1"/>
  <c r="F81" i="11" s="1"/>
  <c r="A82" i="11"/>
  <c r="E81" i="11" a="1"/>
  <c r="E81" i="11" s="1"/>
  <c r="D81" i="11" a="1"/>
  <c r="D81" i="11" s="1"/>
  <c r="C81" i="11" a="1"/>
  <c r="C81" i="11" s="1"/>
  <c r="B81" i="11" s="1" a="1"/>
  <c r="B81" i="11" s="1"/>
  <c r="F82" i="11" l="1" a="1"/>
  <c r="F82" i="11" s="1"/>
  <c r="G82" i="11" a="1"/>
  <c r="G82" i="11" s="1"/>
  <c r="H82" i="11" a="1"/>
  <c r="H82" i="11" s="1"/>
  <c r="I82" i="11" a="1"/>
  <c r="I82" i="11" s="1"/>
  <c r="D82" i="11" a="1"/>
  <c r="D82" i="11" s="1"/>
  <c r="C82" i="11" a="1"/>
  <c r="C82" i="11" s="1"/>
  <c r="B82" i="11" s="1" a="1"/>
  <c r="B82" i="11" s="1"/>
  <c r="E82" i="11" a="1"/>
  <c r="E82" i="11" s="1"/>
  <c r="A83" i="11"/>
  <c r="E83" i="11" l="1" a="1"/>
  <c r="E83" i="11" s="1"/>
  <c r="I83" i="11" a="1"/>
  <c r="I83" i="11" s="1"/>
  <c r="F83" i="11" a="1"/>
  <c r="F83" i="11" s="1"/>
  <c r="H83" i="11" a="1"/>
  <c r="H83" i="11" s="1"/>
  <c r="G83" i="11" a="1"/>
  <c r="G83" i="11" s="1"/>
  <c r="D83" i="11" a="1"/>
  <c r="D83" i="11" s="1"/>
  <c r="C83" i="11" a="1"/>
  <c r="C83" i="11" s="1"/>
  <c r="B83" i="11" s="1" a="1"/>
  <c r="B83" i="11" s="1"/>
  <c r="A84" i="11"/>
  <c r="H84" i="11" l="1" a="1"/>
  <c r="H84" i="11" s="1"/>
  <c r="E84" i="11" a="1"/>
  <c r="E84" i="11" s="1"/>
  <c r="I84" i="11" a="1"/>
  <c r="I84" i="11" s="1"/>
  <c r="F84" i="11" a="1"/>
  <c r="F84" i="11" s="1"/>
  <c r="G84" i="11" a="1"/>
  <c r="G84" i="11" s="1"/>
  <c r="A85" i="11"/>
  <c r="D84" i="11" a="1"/>
  <c r="D84" i="11" s="1"/>
  <c r="C84" i="11" a="1"/>
  <c r="C84" i="11" s="1"/>
  <c r="B84" i="11" s="1" a="1"/>
  <c r="B84" i="11" s="1"/>
  <c r="G85" i="11" l="1" a="1"/>
  <c r="G85" i="11" s="1"/>
  <c r="H85" i="11" a="1"/>
  <c r="H85" i="11" s="1"/>
  <c r="E85" i="11" a="1"/>
  <c r="E85" i="11" s="1"/>
  <c r="I85" i="11" a="1"/>
  <c r="I85" i="11" s="1"/>
  <c r="F85" i="11" a="1"/>
  <c r="F85" i="11" s="1"/>
  <c r="D85" i="11" a="1"/>
  <c r="D85" i="11" s="1"/>
  <c r="A86" i="11"/>
  <c r="C85" i="11" a="1"/>
  <c r="C85" i="11" s="1"/>
  <c r="B85" i="11" s="1" a="1"/>
  <c r="B85" i="11" s="1"/>
  <c r="F86" i="11" l="1" a="1"/>
  <c r="F86" i="11" s="1"/>
  <c r="G86" i="11" a="1"/>
  <c r="G86" i="11" s="1"/>
  <c r="I86" i="11" a="1"/>
  <c r="I86" i="11" s="1"/>
  <c r="D86" i="11" a="1"/>
  <c r="D86" i="11" s="1"/>
  <c r="A87" i="11"/>
  <c r="H86" i="11" a="1"/>
  <c r="H86" i="11" s="1"/>
  <c r="E86" i="11" a="1"/>
  <c r="E86" i="11" s="1"/>
  <c r="C86" i="11" a="1"/>
  <c r="C86" i="11" s="1"/>
  <c r="B86" i="11" s="1" a="1"/>
  <c r="B86" i="11" s="1"/>
  <c r="E87" i="11" l="1" a="1"/>
  <c r="E87" i="11" s="1"/>
  <c r="G87" i="11" a="1"/>
  <c r="G87" i="11" s="1"/>
  <c r="H87" i="11" a="1"/>
  <c r="H87" i="11" s="1"/>
  <c r="I87" i="11" a="1"/>
  <c r="I87" i="11" s="1"/>
  <c r="F87" i="11" a="1"/>
  <c r="F87" i="11" s="1"/>
  <c r="D87" i="11" a="1"/>
  <c r="D87" i="11" s="1"/>
  <c r="C87" i="11" a="1"/>
  <c r="C87" i="11" s="1"/>
  <c r="B87" i="11" s="1" a="1"/>
  <c r="B87" i="11" s="1"/>
  <c r="A88" i="11"/>
  <c r="H88" i="11" l="1" a="1"/>
  <c r="H88" i="11" s="1"/>
  <c r="E88" i="11" a="1"/>
  <c r="E88" i="11" s="1"/>
  <c r="C88" i="11" a="1"/>
  <c r="C88" i="11" s="1"/>
  <c r="B88" i="11" s="1" a="1"/>
  <c r="B88" i="11" s="1"/>
  <c r="A89" i="11"/>
  <c r="F88" i="11" a="1"/>
  <c r="F88" i="11" s="1"/>
  <c r="I88" i="11" a="1"/>
  <c r="I88" i="11" s="1"/>
  <c r="G88" i="11" a="1"/>
  <c r="G88" i="11" s="1"/>
  <c r="D88" i="11" a="1"/>
  <c r="D88" i="11" s="1"/>
  <c r="G89" i="11" l="1" a="1"/>
  <c r="G89" i="11" s="1"/>
  <c r="F89" i="11" a="1"/>
  <c r="F89" i="11" s="1"/>
  <c r="E89" i="11" a="1"/>
  <c r="E89" i="11" s="1"/>
  <c r="D89" i="11" a="1"/>
  <c r="D89" i="11" s="1"/>
  <c r="C89" i="11" a="1"/>
  <c r="C89" i="11" s="1"/>
  <c r="B89" i="11" s="1" a="1"/>
  <c r="B89" i="11" s="1"/>
  <c r="A90" i="11"/>
  <c r="H89" i="11" a="1"/>
  <c r="H89" i="11" s="1"/>
  <c r="I89" i="11" a="1"/>
  <c r="I89" i="11" s="1"/>
  <c r="F90" i="11" l="1" a="1"/>
  <c r="F90" i="11" s="1"/>
  <c r="H90" i="11" a="1"/>
  <c r="H90" i="11" s="1"/>
  <c r="I90" i="11" a="1"/>
  <c r="I90" i="11" s="1"/>
  <c r="G90" i="11" a="1"/>
  <c r="G90" i="11" s="1"/>
  <c r="D90" i="11" a="1"/>
  <c r="D90" i="11" s="1"/>
  <c r="C90" i="11" a="1"/>
  <c r="C90" i="11" s="1"/>
  <c r="B90" i="11" s="1" a="1"/>
  <c r="B90" i="11" s="1"/>
  <c r="E90" i="11" a="1"/>
  <c r="E90" i="11" s="1"/>
  <c r="A91" i="11"/>
  <c r="E91" i="11" l="1" a="1"/>
  <c r="E91" i="11" s="1"/>
  <c r="I91" i="11" a="1"/>
  <c r="I91" i="11" s="1"/>
  <c r="G91" i="11" a="1"/>
  <c r="G91" i="11" s="1"/>
  <c r="F91" i="11" a="1"/>
  <c r="F91" i="11" s="1"/>
  <c r="D91" i="11" a="1"/>
  <c r="D91" i="11" s="1"/>
  <c r="H91" i="11" a="1"/>
  <c r="H91" i="11" s="1"/>
  <c r="A92" i="11"/>
  <c r="C91" i="11" a="1"/>
  <c r="C91" i="11" s="1"/>
  <c r="B91" i="11" s="1" a="1"/>
  <c r="B91" i="11" s="1"/>
  <c r="H92" i="11" l="1" a="1"/>
  <c r="H92" i="11" s="1"/>
  <c r="I92" i="11" a="1"/>
  <c r="I92" i="11" s="1"/>
  <c r="E92" i="11" a="1"/>
  <c r="E92" i="11" s="1"/>
  <c r="D92" i="11" a="1"/>
  <c r="D92" i="11" s="1"/>
  <c r="G92" i="11" a="1"/>
  <c r="G92" i="11" s="1"/>
  <c r="C92" i="11" a="1"/>
  <c r="C92" i="11" s="1"/>
  <c r="B92" i="11" s="1" a="1"/>
  <c r="B92" i="11" s="1"/>
  <c r="F92" i="11" a="1"/>
  <c r="F92" i="11" s="1"/>
  <c r="A93" i="11"/>
  <c r="G93" i="11" l="1" a="1"/>
  <c r="G93" i="11" s="1"/>
  <c r="E93" i="11" a="1"/>
  <c r="E93" i="11" s="1"/>
  <c r="H93" i="11" a="1"/>
  <c r="H93" i="11" s="1"/>
  <c r="I93" i="11" a="1"/>
  <c r="I93" i="11" s="1"/>
  <c r="D93" i="11" a="1"/>
  <c r="D93" i="11" s="1"/>
  <c r="F93" i="11" a="1"/>
  <c r="F93" i="11" s="1"/>
  <c r="C93" i="11" a="1"/>
  <c r="C93" i="11" s="1"/>
  <c r="B93" i="11" s="1" a="1"/>
  <c r="B93" i="11" s="1"/>
  <c r="A94" i="11"/>
  <c r="F94" i="11" l="1" a="1"/>
  <c r="F94" i="11" s="1"/>
  <c r="E94" i="11" a="1"/>
  <c r="E94" i="11" s="1"/>
  <c r="G94" i="11" a="1"/>
  <c r="G94" i="11" s="1"/>
  <c r="H94" i="11" a="1"/>
  <c r="H94" i="11" s="1"/>
  <c r="I94" i="11" a="1"/>
  <c r="I94" i="11" s="1"/>
  <c r="C94" i="11" a="1"/>
  <c r="C94" i="11" s="1"/>
  <c r="B94" i="11" s="1" a="1"/>
  <c r="B94" i="11" s="1"/>
  <c r="A95" i="11"/>
  <c r="D94" i="11" a="1"/>
  <c r="D94" i="11" s="1"/>
  <c r="E95" i="11" l="1" a="1"/>
  <c r="E95" i="11" s="1"/>
  <c r="I95" i="11" a="1"/>
  <c r="I95" i="11" s="1"/>
  <c r="H95" i="11" a="1"/>
  <c r="H95" i="11" s="1"/>
  <c r="G95" i="11" a="1"/>
  <c r="G95" i="11" s="1"/>
  <c r="F95" i="11" a="1"/>
  <c r="F95" i="11" s="1"/>
  <c r="C95" i="11" a="1"/>
  <c r="C95" i="11" s="1"/>
  <c r="B95" i="11" s="1" a="1"/>
  <c r="B95" i="11" s="1"/>
  <c r="D95" i="11" a="1"/>
  <c r="D95" i="11" s="1"/>
  <c r="A96" i="11"/>
  <c r="H96" i="11" l="1" a="1"/>
  <c r="H96" i="11" s="1"/>
  <c r="E96" i="11" a="1"/>
  <c r="E96" i="11" s="1"/>
  <c r="I96" i="11" a="1"/>
  <c r="I96" i="11" s="1"/>
  <c r="F96" i="11" a="1"/>
  <c r="F96" i="11" s="1"/>
  <c r="G96" i="11" a="1"/>
  <c r="G96" i="11" s="1"/>
  <c r="D96" i="11" a="1"/>
  <c r="D96" i="11" s="1"/>
  <c r="C96" i="11" a="1"/>
  <c r="C96" i="11" s="1"/>
  <c r="B96" i="11" s="1" a="1"/>
  <c r="B96" i="11" s="1"/>
  <c r="A97" i="11"/>
  <c r="G97" i="11" l="1" a="1"/>
  <c r="G97" i="11" s="1"/>
  <c r="F97" i="11" a="1"/>
  <c r="F97" i="11" s="1"/>
  <c r="I97" i="11" a="1"/>
  <c r="I97" i="11" s="1"/>
  <c r="H97" i="11" a="1"/>
  <c r="H97" i="11" s="1"/>
  <c r="D97" i="11" a="1"/>
  <c r="D97" i="11" s="1"/>
  <c r="A98" i="11"/>
  <c r="E97" i="11" a="1"/>
  <c r="E97" i="11" s="1"/>
  <c r="C97" i="11" a="1"/>
  <c r="C97" i="11" s="1"/>
  <c r="B97" i="11" s="1" a="1"/>
  <c r="B97" i="11" s="1"/>
  <c r="F98" i="11" l="1" a="1"/>
  <c r="F98" i="11" s="1"/>
  <c r="E98" i="11" a="1"/>
  <c r="E98" i="11" s="1"/>
  <c r="G98" i="11" a="1"/>
  <c r="G98" i="11" s="1"/>
  <c r="H98" i="11" a="1"/>
  <c r="H98" i="11" s="1"/>
  <c r="A99" i="11"/>
  <c r="D98" i="11" a="1"/>
  <c r="D98" i="11" s="1"/>
  <c r="I98" i="11" a="1"/>
  <c r="I98" i="11" s="1"/>
  <c r="C98" i="11" a="1"/>
  <c r="C98" i="11" s="1"/>
  <c r="B98" i="11" s="1" a="1"/>
  <c r="B98" i="11" s="1"/>
  <c r="H99" i="11" l="1" a="1"/>
  <c r="H99" i="11" s="1"/>
  <c r="I99" i="11" a="1"/>
  <c r="I99" i="11" s="1"/>
  <c r="E99" i="11" a="1"/>
  <c r="E99" i="11" s="1"/>
  <c r="G99" i="11" a="1"/>
  <c r="G99" i="11" s="1"/>
  <c r="F99" i="11" a="1"/>
  <c r="F99" i="11" s="1"/>
  <c r="C99" i="11" a="1"/>
  <c r="C99" i="11" s="1"/>
  <c r="B99" i="11" s="1" a="1"/>
  <c r="B99" i="11" s="1"/>
  <c r="A100" i="11"/>
  <c r="D99" i="11" a="1"/>
  <c r="D99" i="11" s="1"/>
  <c r="G100" i="11" l="1" a="1"/>
  <c r="G100" i="11" s="1"/>
  <c r="F100" i="11" a="1"/>
  <c r="F100" i="11" s="1"/>
  <c r="E100" i="11" a="1"/>
  <c r="E100" i="11" s="1"/>
  <c r="I100" i="11" a="1"/>
  <c r="I100" i="11" s="1"/>
  <c r="H100" i="11" a="1"/>
  <c r="H100" i="11" s="1"/>
  <c r="D100" i="11" a="1"/>
  <c r="D100" i="11" s="1"/>
  <c r="C100" i="11" a="1"/>
  <c r="C100" i="11" s="1"/>
  <c r="B100" i="11" s="1" a="1"/>
  <c r="B100" i="11" s="1"/>
  <c r="A101" i="11"/>
  <c r="F101" i="11" l="1" a="1"/>
  <c r="F101" i="11" s="1"/>
  <c r="G101" i="11" a="1"/>
  <c r="G101" i="11" s="1"/>
  <c r="E101" i="11" a="1"/>
  <c r="E101" i="11" s="1"/>
  <c r="I101" i="11" a="1"/>
  <c r="I101" i="11" s="1"/>
  <c r="D101" i="11" a="1"/>
  <c r="D101" i="11" s="1"/>
  <c r="A102" i="11"/>
  <c r="H101" i="11" a="1"/>
  <c r="H101" i="11" s="1"/>
  <c r="C101" i="11" a="1"/>
  <c r="C101" i="11" s="1"/>
  <c r="B101" i="11" s="1" a="1"/>
  <c r="B101" i="11" s="1"/>
  <c r="I102" i="11" l="1" a="1"/>
  <c r="I102" i="11" s="1"/>
  <c r="G102" i="11" a="1"/>
  <c r="G102" i="11" s="1"/>
  <c r="E102" i="11" a="1"/>
  <c r="E102" i="11" s="1"/>
  <c r="F102" i="11" a="1"/>
  <c r="F102" i="11" s="1"/>
  <c r="H102" i="11" a="1"/>
  <c r="H102" i="11" s="1"/>
  <c r="C102" i="11" a="1"/>
  <c r="C102" i="11" s="1"/>
  <c r="B102" i="11" s="1" a="1"/>
  <c r="B102" i="11" s="1"/>
  <c r="D102" i="11" a="1"/>
  <c r="D102" i="11" s="1"/>
  <c r="A103" i="11"/>
  <c r="H103" i="11" l="1" a="1"/>
  <c r="H103" i="11" s="1"/>
  <c r="G103" i="11" a="1"/>
  <c r="G103" i="11" s="1"/>
  <c r="C103" i="11" a="1"/>
  <c r="C103" i="11" s="1"/>
  <c r="B103" i="11" s="1" a="1"/>
  <c r="B103" i="11" s="1"/>
  <c r="E103" i="11" a="1"/>
  <c r="E103" i="11" s="1"/>
  <c r="F103" i="11" a="1"/>
  <c r="F103" i="11" s="1"/>
  <c r="I103" i="11" a="1"/>
  <c r="I103" i="11" s="1"/>
  <c r="D103" i="11" a="1"/>
  <c r="D103" i="11" s="1"/>
  <c r="A104" i="11"/>
  <c r="H104" i="11" l="1" a="1"/>
  <c r="H104" i="11" s="1"/>
  <c r="F104" i="11" a="1"/>
  <c r="F104" i="11" s="1"/>
  <c r="I104" i="11" a="1"/>
  <c r="I104" i="11" s="1"/>
  <c r="G104" i="11" a="1"/>
  <c r="G104" i="11" s="1"/>
  <c r="C104" i="11" a="1"/>
  <c r="C104" i="11" s="1"/>
  <c r="B104" i="11" s="1" a="1"/>
  <c r="B104" i="11" s="1"/>
  <c r="D104" i="11" a="1"/>
  <c r="D104" i="11" s="1"/>
  <c r="A105" i="11"/>
  <c r="E104" i="11" a="1"/>
  <c r="E104" i="11" s="1"/>
  <c r="G105" i="11" l="1" a="1"/>
  <c r="G105" i="11" s="1"/>
  <c r="H105" i="11" a="1"/>
  <c r="H105" i="11" s="1"/>
  <c r="F105" i="11" a="1"/>
  <c r="F105" i="11" s="1"/>
  <c r="I105" i="11" a="1"/>
  <c r="I105" i="11" s="1"/>
  <c r="D105" i="11" a="1"/>
  <c r="D105" i="11" s="1"/>
  <c r="E105" i="11" a="1"/>
  <c r="E105" i="11" s="1"/>
  <c r="A106" i="11"/>
  <c r="C105" i="11" a="1"/>
  <c r="C105" i="11" s="1"/>
  <c r="B105" i="11" s="1" a="1"/>
  <c r="B105" i="11" s="1"/>
  <c r="F106" i="11" l="1" a="1"/>
  <c r="F106" i="11" s="1"/>
  <c r="G106" i="11" a="1"/>
  <c r="G106" i="11" s="1"/>
  <c r="E106" i="11" a="1"/>
  <c r="E106" i="11" s="1"/>
  <c r="I106" i="11" a="1"/>
  <c r="I106" i="11" s="1"/>
  <c r="H106" i="11" a="1"/>
  <c r="H106" i="11" s="1"/>
  <c r="C106" i="11" a="1"/>
  <c r="C106" i="11" s="1"/>
  <c r="B106" i="11" s="1" a="1"/>
  <c r="B106" i="11" s="1"/>
  <c r="D106" i="11" a="1"/>
  <c r="D106" i="11" s="1"/>
  <c r="A107" i="11"/>
  <c r="E107" i="11" l="1" a="1"/>
  <c r="E107" i="11" s="1"/>
  <c r="H107" i="11" a="1"/>
  <c r="H107" i="11" s="1"/>
  <c r="G107" i="11" a="1"/>
  <c r="G107" i="11" s="1"/>
  <c r="D107" i="11" a="1"/>
  <c r="D107" i="11" s="1"/>
  <c r="I107" i="11" a="1"/>
  <c r="I107" i="11" s="1"/>
  <c r="F107" i="11" a="1"/>
  <c r="F107" i="11" s="1"/>
  <c r="C107" i="11" a="1"/>
  <c r="C107" i="11" s="1"/>
  <c r="B107" i="11" s="1" a="1"/>
  <c r="B107" i="11" s="1"/>
  <c r="A108" i="11"/>
  <c r="H108" i="11" l="1" a="1"/>
  <c r="H108" i="11" s="1"/>
  <c r="E108" i="11" a="1"/>
  <c r="E108" i="11" s="1"/>
  <c r="I108" i="11" a="1"/>
  <c r="I108" i="11" s="1"/>
  <c r="G108" i="11" a="1"/>
  <c r="G108" i="11" s="1"/>
  <c r="A109" i="11"/>
  <c r="F108" i="11" a="1"/>
  <c r="F108" i="11" s="1"/>
  <c r="D108" i="11" a="1"/>
  <c r="D108" i="11" s="1"/>
  <c r="C108" i="11" a="1"/>
  <c r="C108" i="11" s="1"/>
  <c r="B108" i="11" s="1" a="1"/>
  <c r="B108" i="11" s="1"/>
  <c r="G109" i="11" l="1" a="1"/>
  <c r="G109" i="11" s="1"/>
  <c r="H109" i="11" a="1"/>
  <c r="H109" i="11" s="1"/>
  <c r="I109" i="11" a="1"/>
  <c r="I109" i="11" s="1"/>
  <c r="D109" i="11" a="1"/>
  <c r="D109" i="11" s="1"/>
  <c r="C109" i="11" a="1"/>
  <c r="C109" i="11" s="1"/>
  <c r="B109" i="11" s="1" a="1"/>
  <c r="B109" i="11" s="1"/>
  <c r="A110" i="11"/>
  <c r="F109" i="11" a="1"/>
  <c r="F109" i="11" s="1"/>
  <c r="E109" i="11" a="1"/>
  <c r="E109" i="11" s="1"/>
  <c r="F110" i="11" l="1" a="1"/>
  <c r="F110" i="11" s="1"/>
  <c r="H110" i="11" a="1"/>
  <c r="H110" i="11" s="1"/>
  <c r="G110" i="11" a="1"/>
  <c r="G110" i="11" s="1"/>
  <c r="E110" i="11" a="1"/>
  <c r="E110" i="11" s="1"/>
  <c r="I110" i="11" a="1"/>
  <c r="I110" i="11" s="1"/>
  <c r="A111" i="11"/>
  <c r="D110" i="11" a="1"/>
  <c r="D110" i="11" s="1"/>
  <c r="C110" i="11" a="1"/>
  <c r="C110" i="11" s="1"/>
  <c r="B110" i="11" s="1" a="1"/>
  <c r="B110" i="11" s="1"/>
  <c r="E111" i="11" l="1" a="1"/>
  <c r="E111" i="11" s="1"/>
  <c r="I111" i="11" a="1"/>
  <c r="I111" i="11" s="1"/>
  <c r="F111" i="11" a="1"/>
  <c r="F111" i="11" s="1"/>
  <c r="H111" i="11" a="1"/>
  <c r="H111" i="11" s="1"/>
  <c r="G111" i="11" a="1"/>
  <c r="G111" i="11" s="1"/>
  <c r="C111" i="11" a="1"/>
  <c r="C111" i="11" s="1"/>
  <c r="B111" i="11" s="1" a="1"/>
  <c r="B111" i="11" s="1"/>
  <c r="A112" i="11"/>
  <c r="D111" i="11" a="1"/>
  <c r="D111" i="11" s="1"/>
  <c r="H112" i="11" l="1" a="1"/>
  <c r="H112" i="11" s="1"/>
  <c r="E112" i="11" a="1"/>
  <c r="E112" i="11" s="1"/>
  <c r="I112" i="11" a="1"/>
  <c r="I112" i="11" s="1"/>
  <c r="G112" i="11" a="1"/>
  <c r="G112" i="11" s="1"/>
  <c r="F112" i="11" a="1"/>
  <c r="F112" i="11" s="1"/>
  <c r="C112" i="11" a="1"/>
  <c r="C112" i="11" s="1"/>
  <c r="B112" i="11" s="1" a="1"/>
  <c r="B112" i="11" s="1"/>
  <c r="A113" i="11"/>
  <c r="D112" i="11" a="1"/>
  <c r="D112" i="11" s="1"/>
  <c r="G113" i="11" l="1" a="1"/>
  <c r="G113" i="11" s="1"/>
  <c r="H113" i="11" a="1"/>
  <c r="H113" i="11" s="1"/>
  <c r="E113" i="11" a="1"/>
  <c r="E113" i="11" s="1"/>
  <c r="D113" i="11" a="1"/>
  <c r="D113" i="11" s="1"/>
  <c r="A114" i="11"/>
  <c r="F113" i="11" a="1"/>
  <c r="F113" i="11" s="1"/>
  <c r="C113" i="11" a="1"/>
  <c r="C113" i="11" s="1"/>
  <c r="B113" i="11" s="1" a="1"/>
  <c r="B113" i="11" s="1"/>
  <c r="I113" i="11" a="1"/>
  <c r="I113" i="11" s="1"/>
  <c r="F114" i="11" l="1" a="1"/>
  <c r="F114" i="11" s="1"/>
  <c r="G114" i="11" a="1"/>
  <c r="G114" i="11" s="1"/>
  <c r="E114" i="11" a="1"/>
  <c r="E114" i="11" s="1"/>
  <c r="I114" i="11" a="1"/>
  <c r="I114" i="11" s="1"/>
  <c r="H114" i="11" a="1"/>
  <c r="H114" i="11" s="1"/>
  <c r="D114" i="11" a="1"/>
  <c r="D114" i="11" s="1"/>
  <c r="C114" i="11" a="1"/>
  <c r="C114" i="11" s="1"/>
  <c r="B114" i="11" s="1" a="1"/>
  <c r="B114" i="11" s="1"/>
  <c r="A115" i="11"/>
  <c r="E115" i="11" l="1" a="1"/>
  <c r="E115" i="11" s="1"/>
  <c r="I115" i="11" a="1"/>
  <c r="I115" i="11" s="1"/>
  <c r="F115" i="11" a="1"/>
  <c r="F115" i="11" s="1"/>
  <c r="G115" i="11" a="1"/>
  <c r="G115" i="11" s="1"/>
  <c r="H115" i="11" a="1"/>
  <c r="H115" i="11" s="1"/>
  <c r="D115" i="11" a="1"/>
  <c r="D115" i="11" s="1"/>
  <c r="A116" i="11"/>
  <c r="C115" i="11" a="1"/>
  <c r="C115" i="11" s="1"/>
  <c r="B115" i="11" s="1" a="1"/>
  <c r="B115" i="11" s="1"/>
  <c r="H116" i="11" l="1" a="1"/>
  <c r="H116" i="11" s="1"/>
  <c r="E116" i="11" a="1"/>
  <c r="E116" i="11" s="1"/>
  <c r="I116" i="11" a="1"/>
  <c r="I116" i="11" s="1"/>
  <c r="C116" i="11" a="1"/>
  <c r="C116" i="11" s="1"/>
  <c r="B116" i="11" s="1" a="1"/>
  <c r="B116" i="11" s="1"/>
  <c r="G116" i="11" a="1"/>
  <c r="G116" i="11" s="1"/>
  <c r="D116" i="11" a="1"/>
  <c r="D116" i="11" s="1"/>
  <c r="F116" i="11" a="1"/>
  <c r="F116" i="11" s="1"/>
  <c r="A117" i="11"/>
  <c r="G117" i="11" l="1" a="1"/>
  <c r="G117" i="11" s="1"/>
  <c r="H117" i="11" a="1"/>
  <c r="H117" i="11" s="1"/>
  <c r="F117" i="11" a="1"/>
  <c r="F117" i="11" s="1"/>
  <c r="E117" i="11" a="1"/>
  <c r="E117" i="11" s="1"/>
  <c r="I117" i="11" a="1"/>
  <c r="I117" i="11" s="1"/>
  <c r="D117" i="11" a="1"/>
  <c r="D117" i="11" s="1"/>
  <c r="C117" i="11" a="1"/>
  <c r="C117" i="11" s="1"/>
  <c r="B117" i="11" s="1" a="1"/>
  <c r="B117"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tc={1BF85B38-CFD9-4380-8ADC-A033F5C7901A}</author>
  </authors>
  <commentList>
    <comment ref="O2" authorId="0" shapeId="0" xr:uid="{1BF85B38-CFD9-4380-8ADC-A033F5C7901A}">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Zwischen Spalte O &amp; P neue Spalte mit "Genehmigte Kosten"</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tc={9A5A210D-0203-4B14-B99D-F54A2D39D756}</author>
  </authors>
  <commentList>
    <comment ref="N2" authorId="0" shapeId="0" xr:uid="{9A5A210D-0203-4B14-B99D-F54A2D39D756}">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Zwischen Spalte O &amp; P neue Spalte mit "Genehmigte Kosten"</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<sst xmlns="http://schemas.openxmlformats.org/spreadsheetml/2006/main" count="288" uniqueCount="163">
  <si>
    <t>Datum</t>
  </si>
  <si>
    <t>Geplante Investition</t>
  </si>
  <si>
    <t>Betrag Total</t>
  </si>
  <si>
    <t>Kostenkategorie</t>
  </si>
  <si>
    <t>Nähere Erläuterungen zu den einzelnen Investitionen</t>
  </si>
  <si>
    <t>Summe Investitionskosten</t>
  </si>
  <si>
    <r>
      <t xml:space="preserve">aws </t>
    </r>
    <r>
      <rPr>
        <sz val="24"/>
        <color rgb="FF003770"/>
        <rFont val="Arial"/>
        <family val="2"/>
      </rPr>
      <t>First Inkubator</t>
    </r>
  </si>
  <si>
    <t>Hauptansprechperson</t>
  </si>
  <si>
    <t>PERSONALKOSTEN</t>
  </si>
  <si>
    <t>Projektkosten</t>
  </si>
  <si>
    <t>PROJEKTKOSTEN</t>
  </si>
  <si>
    <t>Projektmitglieder</t>
  </si>
  <si>
    <t>Summe Personalkosten</t>
  </si>
  <si>
    <t xml:space="preserve">kurze Beschreibung des Arbeitspakets </t>
  </si>
  <si>
    <t>REISEKOSTEN</t>
  </si>
  <si>
    <t>Summe Reisekosten</t>
  </si>
  <si>
    <t>MIETKOSTEN</t>
  </si>
  <si>
    <t>Summe Mietkosten</t>
  </si>
  <si>
    <t>Kostenart</t>
  </si>
  <si>
    <t>Personalkosten</t>
  </si>
  <si>
    <t>Mietkosten</t>
  </si>
  <si>
    <t>Reisekosten</t>
  </si>
  <si>
    <t>Name</t>
  </si>
  <si>
    <t>Rolle / Zuständigkeit</t>
  </si>
  <si>
    <t>Gesamtsumme</t>
  </si>
  <si>
    <t>Kostenbeschreibung</t>
  </si>
  <si>
    <t>Projekttitel</t>
  </si>
  <si>
    <t>Förderungsnehmer*in</t>
  </si>
  <si>
    <t>Nr.</t>
  </si>
  <si>
    <t>Rechnungs-
nummer</t>
  </si>
  <si>
    <t>Rechnungs-
datum</t>
  </si>
  <si>
    <t>Zahlungsbetrag
laut
Zahlungsbeleg
 inklusive USt. in EUR</t>
  </si>
  <si>
    <t>Zahlungs-
datum</t>
  </si>
  <si>
    <t>förder-
barer USt.-Betrag in EUR</t>
  </si>
  <si>
    <t>Um weitere Zeilen einzufügen: Zeilennummer links neben dieser blauen Zeile markieren, Taste "Strg" gedrückt halten und "+" drücken!</t>
  </si>
  <si>
    <t>Zwischensummen</t>
  </si>
  <si>
    <t>Gesamtkosten</t>
  </si>
  <si>
    <t>Diese Aufstellung wurde von der Förderungsnehmerin bzw. vom Förderungsnehmer anhand von Originalbelegen (Rechnungen, Zahlungsbelegen, Kontoauszügen, etc.) erstellt, überprüft und in Ordnung befunden.</t>
  </si>
  <si>
    <t>Die Hinweise und Erläuterungen zum Ausfüllen der Rechnungszusammenstellung wurden zur Kenntnis genommen und beachtet.</t>
  </si>
  <si>
    <t>Die widmungsgemäße Verwendung der Förderungsmittel wird bestätigt.</t>
  </si>
  <si>
    <t>Die Förderungsnehmerin bzw. der Förderungsnehmer bestätigt hiermit die Richtigkeit der Angaben und haftet für unrichtige Angaben.</t>
  </si>
  <si>
    <t>Summe d. Rechnungen</t>
  </si>
  <si>
    <t>Verbleibendes Budget</t>
  </si>
  <si>
    <t>Kostenposition</t>
  </si>
  <si>
    <t>Rechnungnummer</t>
  </si>
  <si>
    <t>Rechnungsgegenstand</t>
  </si>
  <si>
    <t>Tätigkeit / Zuständigkeit</t>
  </si>
  <si>
    <t>Betrag Förderbar</t>
  </si>
  <si>
    <t>Monat</t>
  </si>
  <si>
    <t>Aug</t>
  </si>
  <si>
    <t>Okt</t>
  </si>
  <si>
    <t>Anzahl der Arbeitsstunden/Monat</t>
  </si>
  <si>
    <t>aws First Inkubator Rechnungszusammenstellung Projektkosten</t>
  </si>
  <si>
    <t>aws First Inkubator Rechnungszusammenstellung Mietkosten</t>
  </si>
  <si>
    <t>aws First Inkubator Rechnungszusammenstellung Reisekosten</t>
  </si>
  <si>
    <t>Gegenstand der Rechnung</t>
  </si>
  <si>
    <t>Zahlungsempfänger*in /
Rechnungsaussteller*in</t>
  </si>
  <si>
    <t>Kostenkategorie (Sach- oder Drittkosten)</t>
  </si>
  <si>
    <t>Firmenmäßige Fertigung der Förderungsnehmerin bzw des Förderungsnehmers:</t>
  </si>
  <si>
    <t xml:space="preserve">Tragt hier die genehmigten Personalkosten laut Budgetplan ein. </t>
  </si>
  <si>
    <t>Monate</t>
  </si>
  <si>
    <t>Jan</t>
  </si>
  <si>
    <t>Feb</t>
  </si>
  <si>
    <t>Mär</t>
  </si>
  <si>
    <t>Apr</t>
  </si>
  <si>
    <t>Mai</t>
  </si>
  <si>
    <t>Jun</t>
  </si>
  <si>
    <t>Jul</t>
  </si>
  <si>
    <t>Sep</t>
  </si>
  <si>
    <t>Nov</t>
  </si>
  <si>
    <t>Dez</t>
  </si>
  <si>
    <t>Kostenartgruppe</t>
  </si>
  <si>
    <t>Sachkosten</t>
  </si>
  <si>
    <t>Drittkosten</t>
  </si>
  <si>
    <t>Arbeitspaket</t>
  </si>
  <si>
    <t>Prüfung</t>
  </si>
  <si>
    <t>key</t>
  </si>
  <si>
    <t>Arbeitspaket / Kostenart</t>
  </si>
  <si>
    <t>Gender</t>
  </si>
  <si>
    <t>m</t>
  </si>
  <si>
    <t>w</t>
  </si>
  <si>
    <t>d</t>
  </si>
  <si>
    <t>w / m / d</t>
  </si>
  <si>
    <t>Mindeststunden pro Projektmitglied und Monat</t>
  </si>
  <si>
    <t>maximale Personalkosten pro Person und Monat</t>
  </si>
  <si>
    <t>Stundensatz</t>
  </si>
  <si>
    <t>Person</t>
  </si>
  <si>
    <t>SummeMonat</t>
  </si>
  <si>
    <t>Details</t>
  </si>
  <si>
    <t>NameFirst</t>
  </si>
  <si>
    <t>genehmigte Projektkosten</t>
  </si>
  <si>
    <t>genehmigte Personalkosten</t>
  </si>
  <si>
    <t>genehmigte Mietkosten</t>
  </si>
  <si>
    <t>genehmigte Reisekosten</t>
  </si>
  <si>
    <t>genehmigte Kosten</t>
  </si>
  <si>
    <t>abgerechnete Kosten</t>
  </si>
  <si>
    <t>verbleibendes Budget</t>
  </si>
  <si>
    <t>aws First Inkubator Rechnungszusammenstellung Personalkosten</t>
  </si>
  <si>
    <t>lfdSumme</t>
  </si>
  <si>
    <t>Betrag</t>
  </si>
  <si>
    <t>lfdSumme_vorher</t>
  </si>
  <si>
    <t>maximale Mietkosten pro Projekt</t>
  </si>
  <si>
    <t>Bezeichnung</t>
  </si>
  <si>
    <t>Summe d. förderbaren Beträge</t>
  </si>
  <si>
    <t>maximale Reisekosten pro Projekt</t>
  </si>
  <si>
    <t>Detail</t>
  </si>
  <si>
    <t>Summe Rechnungen</t>
  </si>
  <si>
    <t>netto</t>
  </si>
  <si>
    <t>Ust</t>
  </si>
  <si>
    <t xml:space="preserve">genehmigte Kosten </t>
  </si>
  <si>
    <t xml:space="preserve">netto </t>
  </si>
  <si>
    <t xml:space="preserve">Ust </t>
  </si>
  <si>
    <t xml:space="preserve">verbleibendes Budget </t>
  </si>
  <si>
    <t>Gesamt</t>
  </si>
  <si>
    <t>Stichproben der Rechnungen</t>
  </si>
  <si>
    <t>Zufällige Auswahl</t>
  </si>
  <si>
    <t>Rechnungen mit höchstem Betrag</t>
  </si>
  <si>
    <t>von-bis (max)</t>
  </si>
  <si>
    <t>aktualisieren mit rechter Maustaste auf Gesamt -&gt; Aktualisieren</t>
  </si>
  <si>
    <t>Vor dem tatsächlichen Versand die Ergebnisse fixieren: Spalte B markieren, Strg+C, Einfügen&gt;Werte einfügen</t>
  </si>
  <si>
    <t xml:space="preserve">abgerechnete Kosten </t>
  </si>
  <si>
    <t>Antragsdatum</t>
  </si>
  <si>
    <t>maximale Investitionskosten</t>
  </si>
  <si>
    <t>maximale Personalkosten pro Person</t>
  </si>
  <si>
    <t>maximale Personalkosten</t>
  </si>
  <si>
    <t>Check</t>
  </si>
  <si>
    <t>Auswertung der Kosten</t>
  </si>
  <si>
    <t>Hilfsblatt für Kostenauswertung - bitte nicht löschen und nichts ändern</t>
  </si>
  <si>
    <t>Antragsdatum lt. FÖMA</t>
  </si>
  <si>
    <t>Name des Teams/Unternehmens</t>
  </si>
  <si>
    <r>
      <t xml:space="preserve">Tragt hier die zuletzt genehmigten Kosten laut Budgetplan (Projektkosten) ein.
Kostenumschichtungen über 20% des genehmigten Projektbudgets müssen bereits vor Tätigung der Kosten schriftlich von der aws genehmigt werden. 
</t>
    </r>
    <r>
      <rPr>
        <b/>
        <i/>
        <sz val="9"/>
        <color rgb="FF003770"/>
        <rFont val="Arial"/>
        <family val="2"/>
      </rPr>
      <t>Kostenkategorie</t>
    </r>
    <r>
      <rPr>
        <i/>
        <sz val="9"/>
        <color rgb="FF003770"/>
        <rFont val="Arial"/>
        <family val="2"/>
      </rPr>
      <t xml:space="preserve">: Tragt hier ein, ob es sich um Dritt- oder Sachkosten handelt
</t>
    </r>
    <r>
      <rPr>
        <b/>
        <i/>
        <sz val="9"/>
        <color rgb="FF003770"/>
        <rFont val="Arial"/>
        <family val="2"/>
      </rPr>
      <t>Arbeitspaket / Kostenart</t>
    </r>
    <r>
      <rPr>
        <i/>
        <sz val="9"/>
        <color rgb="FF003770"/>
        <rFont val="Arial"/>
        <family val="2"/>
      </rPr>
      <t xml:space="preserve">: Gliedert euer Projekt bzw. das Vorhaben in sinnvolle Arbeitspakete mit möglichst konkreten und messbaren Ergebnissen
</t>
    </r>
    <r>
      <rPr>
        <b/>
        <i/>
        <sz val="9"/>
        <color rgb="FF003770"/>
        <rFont val="Arial"/>
        <family val="2"/>
      </rPr>
      <t>Kurze Beschreibung des Arbeitspakets</t>
    </r>
    <r>
      <rPr>
        <i/>
        <sz val="9"/>
        <color rgb="FF003770"/>
        <rFont val="Arial"/>
        <family val="2"/>
      </rPr>
      <t>: Erklärt, was in diesem Arbeitspaket umgesetzt werden und was das Ergebnis davon sein soll</t>
    </r>
  </si>
  <si>
    <t>Die Rechnungszusammenstellung beinhaltet sämtliche Projektkosten betreffende und bezahlte Rechnungen bis zum Zeitpunkt der Abrechnung.</t>
  </si>
  <si>
    <t>Firmenmäßige Fertigung der Förderungsnehmerin bzw. des Förderungsnehmers:</t>
  </si>
  <si>
    <t>Team Ups &amp; Drop Outs sind bei der Abrechnung zu berücksichtigen.</t>
  </si>
  <si>
    <t>Diese Aufstellung wurde von der Förderungsnehmerin bzw. vom Förderungsnehmer anhand einer Zeitdokumentation erstellt, überprüft und in Ordnung befunden.</t>
  </si>
  <si>
    <t>Die Zusammenstellung beinhaltet sämtliche Personalkosten betreffende und geleistete Stunden bis zum Zeitpunkt der Abrechnung.</t>
  </si>
  <si>
    <t>Die Hinweise und Erläuterungen zum Ausfüllen der Zusammenstellung wurden zur Kenntnis genommen und beachtet.</t>
  </si>
  <si>
    <r>
      <t>Zahlungsbetrag netto</t>
    </r>
    <r>
      <rPr>
        <sz val="8"/>
        <color theme="0"/>
        <rFont val="Arial"/>
        <family val="2"/>
      </rPr>
      <t xml:space="preserve"> (d.h. Ust., Skonti, Rabatte, Gutschriften, Bankspesen, offene Haftrücklässe, etc. abgezogen)</t>
    </r>
    <r>
      <rPr>
        <sz val="11"/>
        <color theme="0"/>
        <rFont val="Arial"/>
        <family val="2"/>
      </rPr>
      <t xml:space="preserve"> in EUR</t>
    </r>
  </si>
  <si>
    <r>
      <t>Zahlungsbetrag netto</t>
    </r>
    <r>
      <rPr>
        <sz val="8"/>
        <color theme="0"/>
        <rFont val="Arial"/>
        <family val="2"/>
      </rPr>
      <t xml:space="preserve"> (d.h. Ust., Skonti, Rabatte, Gutschriften, Bankspesen, offene Haftrücklässe, etc. abgezogen/aliquote AfA)</t>
    </r>
    <r>
      <rPr>
        <sz val="11"/>
        <color theme="0"/>
        <rFont val="Arial"/>
        <family val="2"/>
      </rPr>
      <t xml:space="preserve"> in EUR</t>
    </r>
  </si>
  <si>
    <t>Die Rechnungszusammenstellung beinhaltet sämtliche Mietkosten betreffende und bezahlte Rechnungen bis zum Zeitpunkt der Abrechnung.</t>
  </si>
  <si>
    <t>Die Rechnungszusammenstellung beinhaltet sämtliche Reisekosten betreffende und bezahlte Rechnungen bis zum Zeitpunkt der Abrechnung.</t>
  </si>
  <si>
    <t>Fahrten per PWK müssen anhand eines Fahrtenbuches dargestellt werden. Musterbeispiel: https://www.wko.at/service/steuern/Muster:-Fahrtenbuch.html</t>
  </si>
  <si>
    <t>aws First Inkubator: Erläuterungen zur Abrechnung</t>
  </si>
  <si>
    <t>Rechnungsbeträge sind als Bruttobeträge (inkl. Umsatzsteuer nach Abzug von Skonti oder Rabatten) in Rechnung zu stellen. Die Umsatzsteuer kann ausschließlich bei Projekten, die noch nicht gegründet haben (Modul A) bzw. bei nicht-vorsteuerabzugsberechtigten Kleinstunternehmen nach Vorlage eines Nachweieses geltend gemacht werden, da diese Projekte nicht vorsteuerabzugsberechtigt sind.</t>
  </si>
  <si>
    <t>1.</t>
  </si>
  <si>
    <t>2.</t>
  </si>
  <si>
    <t>3.</t>
  </si>
  <si>
    <t>4.</t>
  </si>
  <si>
    <t>5.</t>
  </si>
  <si>
    <t>6.</t>
  </si>
  <si>
    <t>7.</t>
  </si>
  <si>
    <t>8.</t>
  </si>
  <si>
    <t>9.</t>
  </si>
  <si>
    <t>10.</t>
  </si>
  <si>
    <t>Zur Erleichterung der Abrechnung werden zunächst die Daten aus dem genehmigten Budgetplan in die Reiter "Projektkosten", "Personalkosten", "Mietkosten" sowie "Reisekosten" eingetragen.</t>
  </si>
  <si>
    <t>In die Reiter "Abrechnung Projektkosten", "Abrechnung Mietkosten" sowie "Abrechnung Reisekosten" sind ausschließlich projektbezogene Kosten, die tatsächlich bezahlt wurden, aufzunehmen. Erforderliche maßgebliche (über 20% Abweichung vom genehmigten Budgetplan) Kostenumschichtungen sind vorab zu beantragen und durch die aws zu genehmigen. In den Reiter "Abrechnung Personalkosten" sind ausschließlich projektbezogene Personalstunden, die tatsächlich getätigt wurden, aufzunehmen.</t>
  </si>
  <si>
    <t>Wenn im Rahmen der Projektbudgetzusage Kostenpositionen als nicht förderbar angeführt worden sind, sind diese nicht in die Rechnungszusammenstellung aufzunehmen.
Kosten, die im Zuge der Abrechnungsprüfung als nicht unterstützbar klassifiziert worden sind, werden von der nachfolgenden Auszahlungstranche abgezogen. Die aws informiert das Projektteam über das Abrechnungsergebnis.</t>
  </si>
  <si>
    <t>Kosten für materielle und immaterielle Investitionen, die auch nach Beendigung des aws First Inkubator-Programmes noch nutzbar sind, sind laut "AfA" (Absetzung für Abnutzung) bis zur Grenze eines geringwertigen Wirtschaftsgutes anzugeben und abzuschreiben.</t>
  </si>
  <si>
    <t>Originalbelege sind, sofern nicht bereits digital vorhanden, einzuscannen und mit der jeweiligen Zeilennummer der Rechnungszusammenstellung zu versehen. Bei Barauslagen muss keine Überweisungsbestätigung übermittelt werden.</t>
  </si>
  <si>
    <t>Es wird empfohlen, sich vor der Abrechnung nochmal mit den Informationen aus dem Vertrag, der aktuellen aws Richtlinie, dem aktuellen Programmdokument sowie den erweitereten Informationen auf der Website (FAQs) auseinander zu setzen.</t>
  </si>
  <si>
    <t>Unrichtige Angaben können zu Einbehaltung noch ausstehender Tranchen bzw. allenfalls zu einer Rückforderung bereits ausbezahlter Förderungen führen.</t>
  </si>
  <si>
    <t xml:space="preserve">Dieses Excel-Dokument ist jeweils ausgefüllt bzw. ergänzt zur jeweiligen Abrechnung der Projekt-, Personal-, Miet- und Reisekosten elektronisch an awsfirstinkubator@aws.at zu übermitteln. Die Tabelle wird über alle Abrechnungen hinweg weitergeführt. Zusätzlich wird der jeweils abzurechnende Reiter signiert (z.B. über A-Trust) und als PDF mitgeschickt.
</t>
  </si>
  <si>
    <t>Eine Gesamtabrechnung der gesammelten Mietkosten, Reisekosten sowie der letzten Tranche der Projektkosten ist möglich und ist bevorzugt durchzuführen.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</si>
</sst>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 #,##0.00_-;\-&quot;€&quot;\ * #,##0.00_-;_-&quot;€&quot;\ * &quot;-&quot;??_-;_-@_-"/>
    <numFmt numFmtId="164" formatCode="&quot;€&quot;\ #,##0.00"/>
    <numFmt numFmtId="165" formatCode="&quot;€&quot;\ #,##0"/>
    <numFmt numFmtId="166" formatCode="dd/mm/yyyy;@"/>
    <numFmt numFmtId="167" formatCode="0.0\ &quot;h&quot;"/>
  </numFmts>
  <fonts count="49" x14ac:knownFonts="1">
    <font>
      <sz val="11"/>
      <color theme="1"/>
      <name val="Arial"/>
      <family val="2"/>
      <scheme val="minor"/>
    </font>
    <font>
      <b/>
      <sz val="11"/>
      <color rgb="FF003770"/>
      <name val="Arial"/>
      <family val="2"/>
    </font>
    <font>
      <sz val="11"/>
      <color theme="1"/>
      <name val="Arial"/>
      <family val="2"/>
    </font>
    <font>
      <b/>
      <sz val="11"/>
      <color theme="0"/>
      <name val="Arial"/>
      <family val="2"/>
    </font>
    <font>
      <sz val="11"/>
      <color theme="0"/>
      <name val="Arial"/>
      <family val="2"/>
    </font>
    <font>
      <sz val="11"/>
      <color rgb="FF003770"/>
      <name val="Arial"/>
      <family val="2"/>
    </font>
    <font>
      <b/>
      <sz val="24"/>
      <color rgb="FF003770"/>
      <name val="Arial"/>
      <family val="2"/>
    </font>
    <font>
      <sz val="24"/>
      <color rgb="FF003770"/>
      <name val="Arial"/>
      <family val="2"/>
    </font>
    <font>
      <sz val="11"/>
      <color theme="1"/>
      <name val="Arial"/>
      <family val="2"/>
      <scheme val="minor"/>
    </font>
    <font>
      <sz val="8"/>
      <name val="Arial"/>
      <family val="2"/>
      <scheme val="minor"/>
    </font>
    <font>
      <sz val="11"/>
      <color rgb="FF002060"/>
      <name val="Arial"/>
      <family val="2"/>
    </font>
    <font>
      <b/>
      <sz val="11"/>
      <color rgb="FF002060"/>
      <name val="Arial Black"/>
      <family val="2"/>
    </font>
    <font>
      <sz val="11"/>
      <color rgb="FF003770"/>
      <name val="Arial"/>
      <family val="2"/>
      <scheme val="minor"/>
    </font>
    <font>
      <i/>
      <sz val="9"/>
      <color rgb="FF003770"/>
      <name val="Arial"/>
      <family val="2"/>
    </font>
    <font>
      <b/>
      <i/>
      <sz val="9"/>
      <color rgb="FF003770"/>
      <name val="Arial"/>
      <family val="2"/>
    </font>
    <font>
      <sz val="11"/>
      <color rgb="FF00377A"/>
      <name val="Arial"/>
      <family val="2"/>
    </font>
    <font>
      <u/>
      <sz val="11"/>
      <color rgb="FF00377A"/>
      <name val="Arial"/>
      <family val="2"/>
    </font>
    <font>
      <b/>
      <sz val="11"/>
      <color theme="1"/>
      <name val="Arial"/>
      <family val="2"/>
    </font>
    <font>
      <b/>
      <sz val="11"/>
      <color rgb="FFFFFFFF"/>
      <name val="Arial"/>
      <family val="2"/>
    </font>
    <font>
      <sz val="11"/>
      <color rgb="FFFFFFFF"/>
      <name val="Arial"/>
      <family val="2"/>
    </font>
    <font>
      <sz val="11"/>
      <color theme="1"/>
      <name val="Calibri"/>
      <family val="2"/>
    </font>
    <font>
      <sz val="11"/>
      <color theme="9" tint="-0.499984740745262"/>
      <name val="Arial"/>
      <family val="2"/>
      <scheme val="minor"/>
    </font>
    <font>
      <b/>
      <sz val="13"/>
      <color theme="3"/>
      <name val="Arial"/>
      <family val="2"/>
      <scheme val="minor"/>
    </font>
    <font>
      <b/>
      <sz val="11"/>
      <color theme="0"/>
      <name val="Arial"/>
      <family val="2"/>
      <scheme val="minor"/>
    </font>
    <font>
      <sz val="11"/>
      <color theme="0"/>
      <name val="Arial"/>
      <family val="2"/>
      <scheme val="minor"/>
    </font>
    <font>
      <i/>
      <sz val="11"/>
      <color rgb="FF3F3F3F"/>
      <name val="Arial"/>
      <family val="2"/>
      <scheme val="minor"/>
    </font>
    <font>
      <sz val="8"/>
      <color theme="0"/>
      <name val="Arial"/>
      <family val="2"/>
    </font>
    <font>
      <b/>
      <sz val="11"/>
      <color theme="7" tint="-0.24994659260841701"/>
      <name val="Arial"/>
      <family val="2"/>
      <scheme val="minor"/>
    </font>
    <font>
      <i/>
      <sz val="11"/>
      <color theme="9" tint="-0.24994659260841701"/>
      <name val="Arial"/>
      <family val="2"/>
      <scheme val="minor"/>
    </font>
    <font>
      <b/>
      <i/>
      <sz val="11"/>
      <color theme="9" tint="-0.24994659260841701"/>
      <name val="Arial"/>
      <family val="2"/>
      <scheme val="minor"/>
    </font>
    <font>
      <sz val="16"/>
      <color rgb="FF003770"/>
      <name val="Arial Black"/>
      <family val="2"/>
    </font>
    <font>
      <i/>
      <sz val="9"/>
      <color theme="9" tint="-0.24994659260841701"/>
      <name val="Arial"/>
      <family val="2"/>
      <scheme val="minor"/>
    </font>
    <font>
      <sz val="9"/>
      <color rgb="FFFF0000"/>
      <name val="Arial"/>
      <family val="2"/>
      <scheme val="minor"/>
    </font>
    <font>
      <b/>
      <sz val="13"/>
      <color theme="4" tint="-0.249977111117893"/>
      <name val="Arial"/>
      <family val="2"/>
      <scheme val="minor"/>
    </font>
    <font>
      <b/>
      <sz val="12"/>
      <color rgb="FF003770"/>
      <name val="Arial"/>
      <family val="2"/>
      <scheme val="minor"/>
    </font>
    <font>
      <sz val="12"/>
      <color theme="1"/>
      <name val="Arial"/>
      <family val="2"/>
      <scheme val="minor"/>
    </font>
    <font>
      <sz val="9"/>
      <color theme="1"/>
      <name val="Arial"/>
      <family val="2"/>
      <scheme val="minor"/>
    </font>
    <font>
      <b/>
      <sz val="11"/>
      <color theme="4"/>
      <name val="Arial"/>
      <family val="2"/>
      <scheme val="minor"/>
    </font>
    <font>
      <b/>
      <sz val="11"/>
      <color rgb="FFFF0000"/>
      <name val="Arial"/>
      <family val="2"/>
    </font>
    <font>
      <sz val="8"/>
      <color rgb="FFCF498F"/>
      <name val="Arial"/>
      <family val="2"/>
    </font>
    <font>
      <i/>
      <sz val="9"/>
      <color rgb="FFCF498F"/>
      <name val="Arial"/>
      <family val="2"/>
      <scheme val="minor"/>
    </font>
    <font>
      <sz val="9"/>
      <color rgb="FFCF498F"/>
      <name val="Arial"/>
      <family val="2"/>
    </font>
    <font>
      <b/>
      <sz val="11"/>
      <color rgb="FFCF498F"/>
      <name val="Arial"/>
      <family val="2"/>
    </font>
    <font>
      <sz val="11"/>
      <color rgb="FF000000"/>
      <name val="Arial"/>
      <family val="2"/>
    </font>
    <font>
      <u/>
      <sz val="11"/>
      <color rgb="FF00377A"/>
      <name val="Arial Black"/>
      <family val="2"/>
    </font>
    <font>
      <b/>
      <u/>
      <sz val="11"/>
      <color rgb="FF00377A"/>
      <name val="Arial Black"/>
      <family val="2"/>
    </font>
    <font>
      <sz val="10"/>
      <color theme="1"/>
      <name val="Arial"/>
      <family val="2"/>
      <scheme val="minor"/>
    </font>
    <font>
      <b/>
      <u/>
      <sz val="12"/>
      <color theme="1"/>
      <name val="Arial"/>
      <family val="2"/>
      <scheme val="minor"/>
    </font>
    <font>
      <sz val="8"/>
      <color theme="1"/>
      <name val="Arial"/>
    </font>
  </fonts>
  <fills count="14">
    <fill>
      <patternFill patternType="none"/>
    </fill>
    <fill>
      <patternFill patternType="gray125"/>
    </fill>
    <fill>
      <patternFill patternType="solid">
        <fgColor rgb="FF003770"/>
        <bgColor indexed="64"/>
      </patternFill>
    </fill>
    <fill>
      <patternFill patternType="solid">
        <fgColor theme="2"/>
        <bgColor indexed="64"/>
      </patternFill>
    </fill>
    <fill>
      <patternFill patternType="solid">
        <fgColor rgb="FF003770"/>
        <bgColor rgb="FF000000"/>
      </patternFill>
    </fill>
    <fill>
      <patternFill patternType="solid">
        <fgColor theme="4" tint="0.79998168889431442"/>
        <bgColor indexed="64"/>
      </patternFill>
    </fill>
    <fill>
      <patternFill patternType="solid">
        <fgColor rgb="FFA5A5A5"/>
      </patternFill>
    </fill>
    <fill>
      <patternFill patternType="solid">
        <fgColor theme="9"/>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5" tint="-0.499984740745262"/>
        <bgColor indexed="64"/>
      </patternFill>
    </fill>
    <fill>
      <patternFill patternType="solid">
        <fgColor theme="9"/>
        <bgColor indexed="64"/>
      </patternFill>
    </fill>
    <fill>
      <patternFill patternType="solid">
        <fgColor rgb="FFCF498F"/>
        <bgColor indexed="64"/>
      </patternFill>
    </fill>
    <fill>
      <patternFill patternType="solid">
        <fgColor theme="2" tint="0.59999389629810485"/>
        <bgColor indexed="64"/>
      </patternFill>
    </fill>
  </fills>
  <borders count="43">
    <border>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auto="1"/>
      </left>
      <right style="thin">
        <color auto="1"/>
      </right>
      <top style="medium">
        <color auto="1"/>
      </top>
      <bottom style="thin">
        <color auto="1"/>
      </bottom>
      <diagonal/>
    </border>
    <border>
      <left/>
      <right style="thin">
        <color auto="1"/>
      </right>
      <top style="medium">
        <color auto="1"/>
      </top>
      <bottom style="thin">
        <color auto="1"/>
      </bottom>
      <diagonal/>
    </border>
    <border>
      <left style="thin">
        <color auto="1"/>
      </left>
      <right/>
      <top/>
      <bottom/>
      <diagonal/>
    </border>
    <border>
      <left/>
      <right/>
      <top/>
      <bottom style="thin">
        <color rgb="FF00B0F0"/>
      </bottom>
      <diagonal/>
    </border>
    <border>
      <left/>
      <right/>
      <top style="thin">
        <color rgb="FF00B0F0"/>
      </top>
      <bottom style="thin">
        <color rgb="FF00B0F0"/>
      </bottom>
      <diagonal/>
    </border>
    <border>
      <left/>
      <right/>
      <top style="thin">
        <color rgb="FF00B0F0"/>
      </top>
      <bottom/>
      <diagonal/>
    </border>
    <border>
      <left/>
      <right/>
      <top style="double">
        <color rgb="FF00B0F0"/>
      </top>
      <bottom style="double">
        <color rgb="FF00B0F0"/>
      </bottom>
      <diagonal/>
    </border>
    <border>
      <left/>
      <right/>
      <top style="double">
        <color rgb="FF00B0F0"/>
      </top>
      <bottom/>
      <diagonal/>
    </border>
    <border>
      <left/>
      <right style="thin">
        <color auto="1"/>
      </right>
      <top/>
      <bottom/>
      <diagonal/>
    </border>
    <border>
      <left style="thin">
        <color auto="1"/>
      </left>
      <right style="thin">
        <color auto="1"/>
      </right>
      <top/>
      <bottom/>
      <diagonal/>
    </border>
    <border>
      <left style="thin">
        <color rgb="FF3F3F3F"/>
      </left>
      <right style="thin">
        <color rgb="FF3F3F3F"/>
      </right>
      <top style="thin">
        <color rgb="FF3F3F3F"/>
      </top>
      <bottom style="thin">
        <color rgb="FF3F3F3F"/>
      </bottom>
      <diagonal/>
    </border>
    <border>
      <left/>
      <right/>
      <top style="thin">
        <color auto="1"/>
      </top>
      <bottom style="thin">
        <color auto="1"/>
      </bottom>
      <diagonal/>
    </border>
    <border>
      <left/>
      <right/>
      <top style="medium">
        <color auto="1"/>
      </top>
      <bottom/>
      <diagonal/>
    </border>
    <border>
      <left/>
      <right style="thin">
        <color auto="1"/>
      </right>
      <top style="medium">
        <color auto="1"/>
      </top>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9"/>
      </top>
      <bottom/>
      <diagonal/>
    </border>
    <border>
      <left/>
      <right style="thin">
        <color theme="9"/>
      </right>
      <top style="thin">
        <color theme="9"/>
      </top>
      <bottom/>
      <diagonal/>
    </border>
    <border>
      <left style="thin">
        <color rgb="FF3F3F3F"/>
      </left>
      <right/>
      <top/>
      <bottom/>
      <diagonal/>
    </border>
    <border>
      <left/>
      <right/>
      <top/>
      <bottom style="medium">
        <color auto="1"/>
      </bottom>
      <diagonal/>
    </border>
    <border>
      <left/>
      <right style="thin">
        <color rgb="FF7F7F7F"/>
      </right>
      <top/>
      <bottom/>
      <diagonal/>
    </border>
    <border>
      <left style="thin">
        <color rgb="FF7F7F7F"/>
      </left>
      <right/>
      <top style="thin">
        <color rgb="FF7F7F7F"/>
      </top>
      <bottom style="thin">
        <color rgb="FF7F7F7F"/>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7F7F7F"/>
      </left>
      <right style="thin">
        <color rgb="FF7F7F7F"/>
      </right>
      <top/>
      <bottom style="thin">
        <color rgb="FF7F7F7F"/>
      </bottom>
      <diagonal/>
    </border>
    <border>
      <left style="thin">
        <color theme="0" tint="-0.34998626667073579"/>
      </left>
      <right style="thin">
        <color theme="0" tint="-0.34998626667073579"/>
      </right>
      <top/>
      <bottom style="thin">
        <color theme="0" tint="-0.34998626667073579"/>
      </bottom>
      <diagonal/>
    </border>
    <border>
      <left style="medium">
        <color indexed="64"/>
      </left>
      <right style="medium">
        <color indexed="64"/>
      </right>
      <top style="medium">
        <color indexed="64"/>
      </top>
      <bottom style="medium">
        <color indexed="64"/>
      </bottom>
      <diagonal/>
    </border>
    <border>
      <left/>
      <right style="thin">
        <color rgb="FF7F7F7F"/>
      </right>
      <top style="thin">
        <color rgb="FF7F7F7F"/>
      </top>
      <bottom style="thin">
        <color rgb="FF7F7F7F"/>
      </bottom>
      <diagonal/>
    </border>
  </borders>
  <cellStyleXfs count="10">
    <xf numFmtId="0" fontId="0" fillId="0" borderId="0"/>
    <xf numFmtId="44" fontId="8" fillId="0" borderId="0" applyFont="0" applyFill="0" applyBorder="0" applyAlignment="0" applyProtection="0"/>
    <xf numFmtId="0" fontId="21" fillId="5" borderId="0" applyNumberFormat="0" applyAlignment="0">
      <protection locked="0"/>
    </xf>
    <xf numFmtId="0" fontId="25" fillId="8" borderId="25" applyNumberFormat="0" applyAlignment="0"/>
    <xf numFmtId="0" fontId="22" fillId="0" borderId="29" applyNumberFormat="0" applyFill="0" applyAlignment="0" applyProtection="0"/>
    <xf numFmtId="0" fontId="28" fillId="0" borderId="30" applyNumberFormat="0" applyAlignment="0"/>
    <xf numFmtId="0" fontId="23" fillId="6" borderId="31" applyNumberFormat="0" applyAlignment="0" applyProtection="0"/>
    <xf numFmtId="0" fontId="24" fillId="7" borderId="0" applyNumberFormat="0" applyBorder="0" applyAlignment="0" applyProtection="0"/>
    <xf numFmtId="0" fontId="27" fillId="9" borderId="0" applyNumberFormat="0" applyAlignment="0">
      <protection locked="0"/>
    </xf>
    <xf numFmtId="0" fontId="29" fillId="0" borderId="30" applyNumberFormat="0" applyAlignment="0"/>
  </cellStyleXfs>
  <cellXfs count="196">
    <xf numFmtId="0" fontId="0" fillId="0" borderId="0" xfId="0"/>
    <xf numFmtId="0" fontId="2" fillId="0" borderId="0" xfId="0" applyFont="1"/>
    <xf numFmtId="0" fontId="1" fillId="0" borderId="0" xfId="0" applyFont="1"/>
    <xf numFmtId="0" fontId="3" fillId="2" borderId="3" xfId="0" applyFont="1" applyFill="1" applyBorder="1" applyAlignment="1">
      <alignment horizontal="center" vertical="center"/>
    </xf>
    <xf numFmtId="0" fontId="1" fillId="0" borderId="0" xfId="0" applyFont="1" applyAlignment="1">
      <alignment horizontal="left"/>
    </xf>
    <xf numFmtId="0" fontId="4" fillId="2" borderId="2" xfId="0" applyFont="1" applyFill="1" applyBorder="1"/>
    <xf numFmtId="0" fontId="4" fillId="2" borderId="10" xfId="0" applyFont="1" applyFill="1" applyBorder="1" applyAlignment="1">
      <alignment horizontal="center"/>
    </xf>
    <xf numFmtId="0" fontId="12" fillId="0" borderId="0" xfId="0" applyFont="1" applyAlignment="1">
      <alignment horizontal="center"/>
    </xf>
    <xf numFmtId="0" fontId="0" fillId="0" borderId="0" xfId="0" applyAlignment="1">
      <alignment wrapText="1"/>
    </xf>
    <xf numFmtId="0" fontId="13" fillId="0" borderId="0" xfId="0" applyFont="1" applyAlignment="1">
      <alignment wrapText="1"/>
    </xf>
    <xf numFmtId="0" fontId="6" fillId="0" borderId="0" xfId="0" applyFont="1" applyAlignment="1">
      <alignment horizontal="left"/>
    </xf>
    <xf numFmtId="0" fontId="0" fillId="0" borderId="0" xfId="0" applyProtection="1">
      <protection locked="0"/>
    </xf>
    <xf numFmtId="0" fontId="2" fillId="0" borderId="5" xfId="0" applyFont="1" applyBorder="1" applyAlignment="1" applyProtection="1">
      <alignment wrapText="1"/>
      <protection locked="0"/>
    </xf>
    <xf numFmtId="0" fontId="2" fillId="0" borderId="15" xfId="0" applyFont="1" applyBorder="1" applyAlignment="1" applyProtection="1">
      <alignment wrapText="1"/>
      <protection locked="0"/>
    </xf>
    <xf numFmtId="0" fontId="3" fillId="2" borderId="17" xfId="0" applyFont="1" applyFill="1" applyBorder="1" applyAlignment="1">
      <alignment horizontal="center" vertical="center"/>
    </xf>
    <xf numFmtId="0" fontId="5" fillId="0" borderId="0" xfId="0" applyFont="1"/>
    <xf numFmtId="0" fontId="5" fillId="0" borderId="0" xfId="0" applyFont="1" applyAlignment="1">
      <alignment horizontal="center"/>
    </xf>
    <xf numFmtId="0" fontId="10" fillId="0" borderId="12" xfId="0" applyFont="1" applyBorder="1"/>
    <xf numFmtId="0" fontId="10" fillId="0" borderId="13" xfId="0" applyFont="1" applyBorder="1"/>
    <xf numFmtId="0" fontId="10" fillId="0" borderId="14" xfId="0" applyFont="1" applyBorder="1"/>
    <xf numFmtId="0" fontId="2" fillId="0" borderId="4" xfId="0" applyFont="1" applyBorder="1" applyAlignment="1" applyProtection="1">
      <alignment wrapText="1"/>
      <protection locked="0"/>
    </xf>
    <xf numFmtId="0" fontId="2" fillId="0" borderId="8" xfId="0" applyFont="1" applyBorder="1" applyAlignment="1" applyProtection="1">
      <alignment wrapText="1"/>
      <protection locked="0"/>
    </xf>
    <xf numFmtId="0" fontId="4" fillId="2" borderId="17" xfId="0" applyFont="1" applyFill="1" applyBorder="1" applyAlignment="1">
      <alignment horizontal="center" vertical="center"/>
    </xf>
    <xf numFmtId="167" fontId="2" fillId="0" borderId="3" xfId="0" applyNumberFormat="1" applyFont="1" applyBorder="1" applyAlignment="1" applyProtection="1">
      <alignment wrapText="1"/>
      <protection locked="0"/>
    </xf>
    <xf numFmtId="167" fontId="2" fillId="0" borderId="6" xfId="0" applyNumberFormat="1" applyFont="1" applyBorder="1" applyAlignment="1" applyProtection="1">
      <alignment wrapText="1"/>
      <protection locked="0"/>
    </xf>
    <xf numFmtId="0" fontId="0" fillId="0" borderId="5" xfId="0" applyBorder="1"/>
    <xf numFmtId="4" fontId="0" fillId="0" borderId="0" xfId="0" applyNumberFormat="1"/>
    <xf numFmtId="0" fontId="13" fillId="0" borderId="0" xfId="0" applyFont="1" applyAlignment="1">
      <alignment horizontal="left" wrapText="1"/>
    </xf>
    <xf numFmtId="0" fontId="15" fillId="0" borderId="0" xfId="0" applyFont="1" applyAlignment="1">
      <alignment vertical="top" wrapText="1"/>
    </xf>
    <xf numFmtId="0" fontId="15" fillId="0" borderId="18"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0" xfId="0" applyFont="1" applyAlignment="1">
      <alignment horizontal="right" vertical="top" wrapText="1"/>
    </xf>
    <xf numFmtId="0" fontId="15" fillId="0" borderId="0" xfId="0" applyFont="1" applyAlignment="1">
      <alignment horizontal="right"/>
    </xf>
    <xf numFmtId="0" fontId="15" fillId="0" borderId="0" xfId="0" applyFont="1" applyAlignment="1" applyProtection="1">
      <alignment vertical="top" wrapText="1"/>
      <protection locked="0"/>
    </xf>
    <xf numFmtId="0" fontId="17" fillId="0" borderId="18" xfId="0" applyFont="1" applyBorder="1" applyAlignment="1" applyProtection="1">
      <alignment horizontal="center" vertical="top" wrapText="1"/>
      <protection locked="0"/>
    </xf>
    <xf numFmtId="0" fontId="15" fillId="0" borderId="18" xfId="0" applyFont="1" applyBorder="1" applyAlignment="1" applyProtection="1">
      <alignment horizontal="center" vertical="center" wrapText="1"/>
      <protection locked="0"/>
    </xf>
    <xf numFmtId="0" fontId="18" fillId="4" borderId="3" xfId="0" applyFont="1" applyFill="1" applyBorder="1" applyAlignment="1">
      <alignment horizontal="center" vertical="center"/>
    </xf>
    <xf numFmtId="0" fontId="19" fillId="4" borderId="1" xfId="0" applyFont="1" applyFill="1" applyBorder="1" applyAlignment="1">
      <alignment horizontal="center"/>
    </xf>
    <xf numFmtId="0" fontId="19" fillId="4" borderId="2" xfId="0" applyFont="1" applyFill="1" applyBorder="1"/>
    <xf numFmtId="0" fontId="20" fillId="0" borderId="0" xfId="0" applyFont="1"/>
    <xf numFmtId="0" fontId="19" fillId="4" borderId="7" xfId="0" applyFont="1" applyFill="1" applyBorder="1" applyAlignment="1">
      <alignment horizontal="center"/>
    </xf>
    <xf numFmtId="0" fontId="5" fillId="0" borderId="0" xfId="0" applyFont="1" applyAlignment="1" applyProtection="1">
      <alignment horizontal="left"/>
      <protection locked="0"/>
    </xf>
    <xf numFmtId="0" fontId="2" fillId="0" borderId="7" xfId="0" applyFont="1" applyBorder="1" applyAlignment="1" applyProtection="1">
      <alignment wrapText="1"/>
      <protection locked="0"/>
    </xf>
    <xf numFmtId="167" fontId="2" fillId="0" borderId="9" xfId="0" applyNumberFormat="1" applyFont="1" applyBorder="1" applyAlignment="1" applyProtection="1">
      <alignment wrapText="1"/>
      <protection locked="0"/>
    </xf>
    <xf numFmtId="0" fontId="15" fillId="0" borderId="0" xfId="0" applyFont="1" applyAlignment="1">
      <alignment horizontal="left" vertical="top" wrapText="1"/>
    </xf>
    <xf numFmtId="0" fontId="15" fillId="0" borderId="0" xfId="0" applyFont="1" applyAlignment="1" applyProtection="1">
      <alignment horizontal="left" wrapText="1"/>
      <protection locked="0"/>
    </xf>
    <xf numFmtId="0" fontId="15" fillId="0" borderId="0" xfId="0" applyFont="1" applyAlignment="1">
      <alignment horizontal="right" wrapText="1"/>
    </xf>
    <xf numFmtId="0" fontId="15" fillId="0" borderId="0" xfId="0" applyFont="1" applyAlignment="1" applyProtection="1">
      <alignment horizontal="center" wrapText="1"/>
      <protection locked="0"/>
    </xf>
    <xf numFmtId="0" fontId="16" fillId="0" borderId="0" xfId="0" applyFont="1" applyAlignment="1">
      <alignment horizontal="left" vertical="top" wrapText="1"/>
    </xf>
    <xf numFmtId="0" fontId="0" fillId="0" borderId="11" xfId="0" applyBorder="1"/>
    <xf numFmtId="0" fontId="0" fillId="0" borderId="26" xfId="0" applyBorder="1"/>
    <xf numFmtId="0" fontId="0" fillId="3" borderId="10" xfId="0" applyFill="1" applyBorder="1"/>
    <xf numFmtId="0" fontId="2" fillId="0" borderId="27" xfId="0" applyFont="1" applyBorder="1" applyAlignment="1" applyProtection="1">
      <alignment horizontal="left" vertical="top" wrapText="1"/>
      <protection locked="0"/>
    </xf>
    <xf numFmtId="0" fontId="2" fillId="0" borderId="28" xfId="0" applyFont="1" applyBorder="1" applyAlignment="1" applyProtection="1">
      <alignment horizontal="left" vertical="top" wrapText="1"/>
      <protection locked="0"/>
    </xf>
    <xf numFmtId="0" fontId="15" fillId="0" borderId="22" xfId="0" applyFont="1" applyBorder="1" applyAlignment="1">
      <alignment vertical="top" wrapText="1"/>
    </xf>
    <xf numFmtId="0" fontId="15" fillId="0" borderId="21" xfId="0" applyFont="1" applyBorder="1" applyAlignment="1">
      <alignment vertical="top" wrapText="1"/>
    </xf>
    <xf numFmtId="0" fontId="5" fillId="0" borderId="0" xfId="0" applyFont="1" applyProtection="1">
      <protection locked="0"/>
    </xf>
    <xf numFmtId="0" fontId="2" fillId="0" borderId="0" xfId="0" applyFont="1" applyAlignment="1" applyProtection="1">
      <alignment wrapText="1"/>
      <protection locked="0"/>
    </xf>
    <xf numFmtId="164" fontId="28" fillId="0" borderId="30" xfId="5" applyNumberFormat="1" applyAlignment="1">
      <alignment horizontal="right"/>
    </xf>
    <xf numFmtId="44" fontId="15" fillId="0" borderId="0" xfId="1" applyFont="1" applyBorder="1" applyAlignment="1">
      <alignment vertical="top" wrapText="1"/>
    </xf>
    <xf numFmtId="0" fontId="28" fillId="0" borderId="30" xfId="5" applyAlignment="1">
      <alignment wrapText="1"/>
    </xf>
    <xf numFmtId="0" fontId="28" fillId="0" borderId="30" xfId="5"/>
    <xf numFmtId="44" fontId="21" fillId="5" borderId="0" xfId="1" applyFont="1" applyFill="1" applyProtection="1">
      <protection locked="0"/>
    </xf>
    <xf numFmtId="164" fontId="27" fillId="9" borderId="0" xfId="8" applyNumberFormat="1" applyAlignment="1">
      <alignment horizontal="right"/>
      <protection locked="0"/>
    </xf>
    <xf numFmtId="0" fontId="28" fillId="0" borderId="30" xfId="5" applyAlignment="1">
      <alignment vertical="top" wrapText="1"/>
    </xf>
    <xf numFmtId="44" fontId="28" fillId="0" borderId="30" xfId="5" applyNumberFormat="1" applyAlignment="1">
      <alignment vertical="top" wrapText="1"/>
    </xf>
    <xf numFmtId="0" fontId="2" fillId="0" borderId="16" xfId="0" applyFont="1" applyBorder="1" applyAlignment="1" applyProtection="1">
      <alignment wrapText="1"/>
      <protection locked="0"/>
    </xf>
    <xf numFmtId="164" fontId="27" fillId="9" borderId="0" xfId="8" applyNumberFormat="1" applyAlignment="1">
      <alignment horizontal="right" vertical="top"/>
      <protection locked="0"/>
    </xf>
    <xf numFmtId="0" fontId="2" fillId="0" borderId="4" xfId="0" applyFont="1" applyBorder="1" applyProtection="1">
      <protection locked="0"/>
    </xf>
    <xf numFmtId="164" fontId="27" fillId="9" borderId="0" xfId="8" applyNumberFormat="1" applyAlignment="1">
      <alignment horizontal="right" vertical="center"/>
      <protection locked="0"/>
    </xf>
    <xf numFmtId="0" fontId="24" fillId="7" borderId="32" xfId="7" applyBorder="1" applyAlignment="1">
      <alignment horizontal="center" vertical="center" wrapText="1"/>
    </xf>
    <xf numFmtId="4" fontId="28" fillId="0" borderId="30" xfId="5" applyNumberFormat="1" applyAlignment="1">
      <alignment vertical="top" wrapText="1"/>
    </xf>
    <xf numFmtId="164" fontId="29" fillId="0" borderId="30" xfId="9" applyNumberFormat="1"/>
    <xf numFmtId="164" fontId="29" fillId="0" borderId="30" xfId="9" applyNumberFormat="1" applyAlignment="1">
      <alignment horizontal="right"/>
    </xf>
    <xf numFmtId="165" fontId="28" fillId="0" borderId="30" xfId="5" applyNumberFormat="1" applyAlignment="1">
      <alignment horizontal="right"/>
    </xf>
    <xf numFmtId="165" fontId="29" fillId="0" borderId="30" xfId="9" applyNumberFormat="1" applyAlignment="1">
      <alignment horizontal="right"/>
    </xf>
    <xf numFmtId="0" fontId="3" fillId="2" borderId="3" xfId="0" applyFont="1" applyFill="1" applyBorder="1" applyAlignment="1">
      <alignment horizontal="left" vertical="center" wrapText="1"/>
    </xf>
    <xf numFmtId="0" fontId="3" fillId="2" borderId="2" xfId="0" applyFont="1" applyFill="1" applyBorder="1" applyAlignment="1">
      <alignment wrapText="1"/>
    </xf>
    <xf numFmtId="0" fontId="25" fillId="8" borderId="0" xfId="3" applyBorder="1" applyAlignment="1">
      <alignment vertical="top" wrapText="1"/>
    </xf>
    <xf numFmtId="164" fontId="28" fillId="0" borderId="30" xfId="5" applyNumberFormat="1"/>
    <xf numFmtId="0" fontId="23" fillId="6" borderId="31" xfId="6"/>
    <xf numFmtId="0" fontId="23" fillId="6" borderId="31" xfId="6" applyProtection="1"/>
    <xf numFmtId="164" fontId="29" fillId="0" borderId="37" xfId="9" applyNumberFormat="1" applyBorder="1" applyAlignment="1">
      <alignment horizontal="right"/>
    </xf>
    <xf numFmtId="0" fontId="4" fillId="0" borderId="35" xfId="0" applyFont="1" applyBorder="1" applyAlignment="1">
      <alignment horizontal="center" vertical="center" wrapText="1"/>
    </xf>
    <xf numFmtId="0" fontId="30" fillId="0" borderId="0" xfId="0" applyFont="1"/>
    <xf numFmtId="0" fontId="31" fillId="0" borderId="30" xfId="5" applyFont="1" applyAlignment="1">
      <alignment vertical="top" wrapText="1"/>
    </xf>
    <xf numFmtId="0" fontId="31" fillId="0" borderId="38" xfId="5" applyFont="1" applyBorder="1" applyAlignment="1">
      <alignment vertical="top" wrapText="1"/>
    </xf>
    <xf numFmtId="0" fontId="28" fillId="0" borderId="38" xfId="5" applyBorder="1" applyAlignment="1">
      <alignment vertical="top" wrapText="1"/>
    </xf>
    <xf numFmtId="44" fontId="28" fillId="0" borderId="38" xfId="1" applyFont="1" applyBorder="1" applyAlignment="1">
      <alignment vertical="top" wrapText="1"/>
    </xf>
    <xf numFmtId="44" fontId="28" fillId="0" borderId="38" xfId="5" applyNumberFormat="1" applyBorder="1" applyAlignment="1">
      <alignment vertical="top" wrapText="1"/>
    </xf>
    <xf numFmtId="0" fontId="15" fillId="0" borderId="38" xfId="0" applyFont="1" applyBorder="1" applyAlignment="1">
      <alignment vertical="top" wrapText="1"/>
    </xf>
    <xf numFmtId="44" fontId="15" fillId="0" borderId="38" xfId="1" applyFont="1" applyBorder="1" applyAlignment="1">
      <alignment vertical="top" wrapText="1"/>
    </xf>
    <xf numFmtId="44" fontId="24" fillId="7" borderId="32" xfId="1" applyFont="1" applyFill="1" applyBorder="1" applyAlignment="1">
      <alignment horizontal="center" vertical="center" wrapText="1"/>
    </xf>
    <xf numFmtId="44" fontId="24" fillId="7" borderId="0" xfId="1" applyFont="1" applyFill="1" applyBorder="1" applyAlignment="1">
      <alignment horizontal="center" vertical="center" wrapText="1"/>
    </xf>
    <xf numFmtId="44" fontId="24" fillId="7" borderId="33" xfId="1" applyFont="1" applyFill="1" applyBorder="1" applyAlignment="1">
      <alignment horizontal="center" vertical="center" wrapText="1"/>
    </xf>
    <xf numFmtId="44" fontId="0" fillId="0" borderId="0" xfId="1" applyFont="1"/>
    <xf numFmtId="0" fontId="32" fillId="0" borderId="0" xfId="0" applyFont="1"/>
    <xf numFmtId="0" fontId="24" fillId="3" borderId="5" xfId="0" applyFont="1" applyFill="1" applyBorder="1"/>
    <xf numFmtId="0" fontId="24" fillId="3" borderId="23" xfId="0" applyFont="1" applyFill="1" applyBorder="1" applyAlignment="1">
      <alignment horizontal="right"/>
    </xf>
    <xf numFmtId="44" fontId="0" fillId="0" borderId="5" xfId="1" applyFont="1" applyBorder="1"/>
    <xf numFmtId="0" fontId="34" fillId="0" borderId="0" xfId="0" applyFont="1" applyAlignment="1">
      <alignment vertical="center"/>
    </xf>
    <xf numFmtId="0" fontId="35" fillId="0" borderId="0" xfId="0" applyFont="1"/>
    <xf numFmtId="0" fontId="36" fillId="0" borderId="0" xfId="0" applyFont="1"/>
    <xf numFmtId="0" fontId="36" fillId="0" borderId="0" xfId="0" applyFont="1" applyAlignment="1">
      <alignment horizontal="right"/>
    </xf>
    <xf numFmtId="0" fontId="31" fillId="0" borderId="30" xfId="5" applyFont="1" applyAlignment="1">
      <alignment vertical="center"/>
    </xf>
    <xf numFmtId="0" fontId="37" fillId="0" borderId="0" xfId="0" applyFont="1"/>
    <xf numFmtId="0" fontId="38" fillId="0" borderId="0" xfId="0" applyFont="1"/>
    <xf numFmtId="164" fontId="40" fillId="0" borderId="30" xfId="5" applyNumberFormat="1" applyFont="1" applyAlignment="1">
      <alignment vertical="top" wrapText="1"/>
    </xf>
    <xf numFmtId="0" fontId="42" fillId="0" borderId="17" xfId="0" applyFont="1" applyBorder="1"/>
    <xf numFmtId="0" fontId="15" fillId="0" borderId="0" xfId="0" applyFont="1" applyAlignment="1">
      <alignment horizontal="left" vertical="top" wrapText="1"/>
    </xf>
    <xf numFmtId="14" fontId="15" fillId="0" borderId="0" xfId="0" applyNumberFormat="1" applyFont="1" applyAlignment="1">
      <alignment vertical="top" wrapText="1"/>
    </xf>
    <xf numFmtId="14" fontId="4" fillId="0" borderId="18" xfId="0" applyNumberFormat="1" applyFont="1" applyBorder="1" applyAlignment="1">
      <alignment horizontal="center" vertical="center" wrapText="1"/>
    </xf>
    <xf numFmtId="14" fontId="2" fillId="0" borderId="18" xfId="0" applyNumberFormat="1" applyFont="1" applyBorder="1" applyAlignment="1" applyProtection="1">
      <alignment vertical="top" wrapText="1"/>
      <protection locked="0"/>
    </xf>
    <xf numFmtId="14" fontId="2" fillId="0" borderId="19" xfId="0" applyNumberFormat="1" applyFont="1" applyBorder="1" applyAlignment="1" applyProtection="1">
      <alignment vertical="top" wrapText="1"/>
      <protection locked="0"/>
    </xf>
    <xf numFmtId="14" fontId="2" fillId="0" borderId="20" xfId="0" applyNumberFormat="1" applyFont="1" applyBorder="1" applyAlignment="1" applyProtection="1">
      <alignment vertical="top" wrapText="1"/>
      <protection locked="0"/>
    </xf>
    <xf numFmtId="14" fontId="43" fillId="0" borderId="18" xfId="0" applyNumberFormat="1" applyFont="1" applyBorder="1" applyAlignment="1" applyProtection="1">
      <alignment vertical="top" wrapText="1"/>
      <protection locked="0"/>
    </xf>
    <xf numFmtId="14" fontId="43" fillId="0" borderId="19" xfId="0" applyNumberFormat="1" applyFont="1" applyBorder="1" applyAlignment="1" applyProtection="1">
      <alignment vertical="top" wrapText="1"/>
      <protection locked="0"/>
    </xf>
    <xf numFmtId="14" fontId="43" fillId="0" borderId="20" xfId="0" applyNumberFormat="1" applyFont="1" applyBorder="1" applyAlignment="1" applyProtection="1">
      <alignment vertical="top" wrapText="1"/>
      <protection locked="0"/>
    </xf>
    <xf numFmtId="44" fontId="23" fillId="12" borderId="0" xfId="1" applyFont="1" applyFill="1" applyBorder="1" applyAlignment="1">
      <alignment horizontal="left" vertical="center"/>
    </xf>
    <xf numFmtId="0" fontId="17" fillId="0" borderId="5" xfId="0" applyFont="1" applyBorder="1" applyAlignment="1" applyProtection="1">
      <alignment horizontal="center" vertical="top" wrapText="1"/>
      <protection locked="0"/>
    </xf>
    <xf numFmtId="0" fontId="2" fillId="0" borderId="5" xfId="0" applyFont="1" applyBorder="1" applyAlignment="1" applyProtection="1">
      <alignment vertical="top" wrapText="1"/>
      <protection locked="0"/>
    </xf>
    <xf numFmtId="166" fontId="2" fillId="0" borderId="5" xfId="0" applyNumberFormat="1" applyFont="1" applyBorder="1" applyAlignment="1" applyProtection="1">
      <alignment vertical="top" wrapText="1"/>
      <protection locked="0"/>
    </xf>
    <xf numFmtId="4" fontId="2" fillId="0" borderId="5" xfId="0" applyNumberFormat="1" applyFont="1" applyBorder="1" applyAlignment="1" applyProtection="1">
      <alignment vertical="top" wrapText="1"/>
      <protection locked="0"/>
    </xf>
    <xf numFmtId="4" fontId="39" fillId="0" borderId="5" xfId="0" applyNumberFormat="1" applyFont="1" applyBorder="1" applyAlignment="1">
      <alignment vertical="top" wrapText="1"/>
    </xf>
    <xf numFmtId="0" fontId="17" fillId="0" borderId="5" xfId="0" applyFont="1" applyBorder="1" applyAlignment="1" applyProtection="1">
      <alignment horizontal="center" vertical="center" wrapText="1"/>
      <protection locked="0"/>
    </xf>
    <xf numFmtId="0" fontId="15" fillId="0" borderId="0" xfId="0" applyFont="1" applyBorder="1" applyAlignment="1">
      <alignment vertical="top" wrapText="1"/>
    </xf>
    <xf numFmtId="0" fontId="21" fillId="13" borderId="0" xfId="2" applyFill="1">
      <protection locked="0"/>
    </xf>
    <xf numFmtId="14" fontId="21" fillId="13" borderId="0" xfId="2" applyNumberFormat="1" applyFill="1" applyAlignment="1">
      <alignment horizontal="left"/>
      <protection locked="0"/>
    </xf>
    <xf numFmtId="14" fontId="21" fillId="13" borderId="0" xfId="2" applyNumberFormat="1" applyFill="1">
      <protection locked="0"/>
    </xf>
    <xf numFmtId="0" fontId="4" fillId="0" borderId="5" xfId="0" applyFont="1" applyBorder="1" applyAlignment="1">
      <alignment horizontal="center" vertical="center" wrapText="1"/>
    </xf>
    <xf numFmtId="0" fontId="28" fillId="0" borderId="39" xfId="5" applyBorder="1" applyAlignment="1">
      <alignment vertical="top" wrapText="1"/>
    </xf>
    <xf numFmtId="44" fontId="28" fillId="0" borderId="39" xfId="5" applyNumberFormat="1" applyBorder="1" applyAlignment="1">
      <alignment vertical="top" wrapText="1"/>
    </xf>
    <xf numFmtId="0" fontId="24" fillId="7" borderId="5" xfId="7" applyBorder="1" applyAlignment="1">
      <alignment horizontal="center" vertical="center" wrapText="1"/>
    </xf>
    <xf numFmtId="14" fontId="25" fillId="13" borderId="0" xfId="3" applyNumberFormat="1" applyFill="1" applyBorder="1" applyAlignment="1">
      <alignment horizontal="left" vertical="top" wrapText="1"/>
    </xf>
    <xf numFmtId="0" fontId="25" fillId="13" borderId="0" xfId="3" applyFill="1" applyBorder="1" applyAlignment="1">
      <alignment vertical="top" wrapText="1"/>
    </xf>
    <xf numFmtId="0" fontId="2" fillId="0" borderId="1" xfId="0" applyFont="1" applyBorder="1" applyAlignment="1" applyProtection="1">
      <alignment wrapText="1"/>
      <protection locked="0"/>
    </xf>
    <xf numFmtId="0" fontId="2" fillId="0" borderId="2" xfId="0" applyFont="1" applyBorder="1" applyAlignment="1" applyProtection="1">
      <alignment wrapText="1"/>
      <protection locked="0"/>
    </xf>
    <xf numFmtId="164" fontId="28" fillId="0" borderId="39" xfId="5" applyNumberFormat="1" applyBorder="1" applyAlignment="1">
      <alignment horizontal="right"/>
    </xf>
    <xf numFmtId="164" fontId="28" fillId="0" borderId="39" xfId="5" applyNumberFormat="1" applyBorder="1"/>
    <xf numFmtId="164" fontId="40" fillId="0" borderId="39" xfId="5" applyNumberFormat="1" applyFont="1" applyBorder="1" applyAlignment="1">
      <alignment vertical="top" wrapText="1"/>
    </xf>
    <xf numFmtId="0" fontId="23" fillId="6" borderId="5" xfId="6" applyBorder="1"/>
    <xf numFmtId="0" fontId="3" fillId="11" borderId="5" xfId="0" applyFont="1" applyFill="1" applyBorder="1" applyAlignment="1">
      <alignment horizontal="center" vertical="center" wrapText="1"/>
    </xf>
    <xf numFmtId="4" fontId="41" fillId="0" borderId="5" xfId="0" applyNumberFormat="1" applyFont="1" applyBorder="1" applyAlignment="1">
      <alignment vertical="top" wrapText="1"/>
    </xf>
    <xf numFmtId="0" fontId="28" fillId="0" borderId="40" xfId="5" applyBorder="1" applyAlignment="1">
      <alignment vertical="top" wrapText="1"/>
    </xf>
    <xf numFmtId="44" fontId="28" fillId="0" borderId="40" xfId="1" applyFont="1" applyBorder="1" applyAlignment="1">
      <alignment vertical="top" wrapText="1"/>
    </xf>
    <xf numFmtId="44" fontId="28" fillId="0" borderId="40" xfId="5" applyNumberFormat="1" applyBorder="1" applyAlignment="1">
      <alignment vertical="top" wrapText="1"/>
    </xf>
    <xf numFmtId="44" fontId="28" fillId="0" borderId="39" xfId="1" applyFont="1" applyBorder="1" applyAlignment="1">
      <alignment vertical="top" wrapText="1"/>
    </xf>
    <xf numFmtId="0" fontId="4" fillId="11" borderId="5" xfId="0" applyFont="1" applyFill="1" applyBorder="1" applyAlignment="1">
      <alignment horizontal="center" vertical="center" wrapText="1"/>
    </xf>
    <xf numFmtId="165" fontId="29" fillId="0" borderId="42" xfId="9" applyNumberFormat="1" applyBorder="1" applyAlignment="1">
      <alignment horizontal="right"/>
    </xf>
    <xf numFmtId="0" fontId="11" fillId="0" borderId="41" xfId="0" applyFont="1" applyBorder="1" applyAlignment="1">
      <alignment horizontal="left"/>
    </xf>
    <xf numFmtId="0" fontId="44" fillId="0" borderId="0" xfId="0" applyFont="1" applyAlignment="1">
      <alignment horizontal="left" vertical="top"/>
    </xf>
    <xf numFmtId="0" fontId="45" fillId="0" borderId="0" xfId="0" applyFont="1" applyAlignment="1">
      <alignment horizontal="left" vertical="top"/>
    </xf>
    <xf numFmtId="0" fontId="0" fillId="0" borderId="0" xfId="0" applyFont="1"/>
    <xf numFmtId="0" fontId="46" fillId="0" borderId="0" xfId="0" applyFont="1" applyAlignment="1">
      <alignment wrapText="1"/>
    </xf>
    <xf numFmtId="0" fontId="47" fillId="0" borderId="0" xfId="0" applyFont="1"/>
    <xf numFmtId="0" fontId="0" fillId="0" borderId="0" xfId="0" applyAlignment="1">
      <alignment horizontal="center" vertical="top"/>
    </xf>
    <xf numFmtId="0" fontId="0" fillId="0" borderId="0" xfId="0" applyAlignment="1">
      <alignment vertical="top" wrapText="1"/>
    </xf>
    <xf numFmtId="0" fontId="13" fillId="0" borderId="0" xfId="0" applyFont="1" applyAlignment="1">
      <alignment horizontal="left" wrapText="1"/>
    </xf>
    <xf numFmtId="0" fontId="4" fillId="2" borderId="23" xfId="0" applyFont="1" applyFill="1" applyBorder="1" applyAlignment="1">
      <alignment horizontal="center"/>
    </xf>
    <xf numFmtId="0" fontId="4" fillId="2" borderId="24" xfId="0" applyFont="1" applyFill="1" applyBorder="1" applyAlignment="1">
      <alignment horizontal="center"/>
    </xf>
    <xf numFmtId="0" fontId="0" fillId="0" borderId="11" xfId="0" applyBorder="1" applyProtection="1">
      <protection locked="0"/>
    </xf>
    <xf numFmtId="0" fontId="0" fillId="0" borderId="0" xfId="0" applyProtection="1">
      <protection locked="0"/>
    </xf>
    <xf numFmtId="0" fontId="15" fillId="0" borderId="0" xfId="0" applyFont="1" applyAlignment="1">
      <alignment horizontal="left" vertical="top" wrapText="1"/>
    </xf>
    <xf numFmtId="4" fontId="29" fillId="0" borderId="30" xfId="5" applyNumberFormat="1" applyFont="1" applyAlignment="1">
      <alignment horizontal="right" vertical="top" wrapText="1"/>
    </xf>
    <xf numFmtId="0" fontId="16" fillId="0" borderId="0" xfId="0" applyFont="1" applyAlignment="1">
      <alignment horizontal="left" vertical="top" wrapText="1"/>
    </xf>
    <xf numFmtId="0" fontId="15" fillId="0" borderId="0" xfId="0" applyFont="1" applyAlignment="1">
      <alignment horizontal="right" vertical="top" wrapText="1"/>
    </xf>
    <xf numFmtId="0" fontId="4" fillId="10" borderId="0" xfId="0" applyFont="1" applyFill="1" applyBorder="1" applyAlignment="1" applyProtection="1">
      <alignment horizontal="left" vertical="top" wrapText="1"/>
      <protection locked="0"/>
    </xf>
    <xf numFmtId="0" fontId="25" fillId="13" borderId="34" xfId="3" applyFill="1" applyBorder="1" applyAlignment="1">
      <alignment horizontal="left" vertical="top" wrapText="1"/>
    </xf>
    <xf numFmtId="0" fontId="25" fillId="13" borderId="0" xfId="3" applyFill="1" applyBorder="1" applyAlignment="1">
      <alignment horizontal="left" vertical="top" wrapText="1"/>
    </xf>
    <xf numFmtId="0" fontId="25" fillId="13" borderId="25" xfId="3" applyFill="1" applyAlignment="1">
      <alignment horizontal="left"/>
    </xf>
    <xf numFmtId="0" fontId="19" fillId="4" borderId="10" xfId="0" applyFont="1" applyFill="1" applyBorder="1" applyAlignment="1">
      <alignment horizontal="center"/>
    </xf>
    <xf numFmtId="0" fontId="19" fillId="4" borderId="1" xfId="0" applyFont="1" applyFill="1" applyBorder="1" applyAlignment="1">
      <alignment horizontal="center"/>
    </xf>
    <xf numFmtId="0" fontId="20" fillId="0" borderId="11" xfId="0" applyFont="1" applyBorder="1" applyAlignment="1">
      <alignment horizontal="center"/>
    </xf>
    <xf numFmtId="0" fontId="20" fillId="0" borderId="0" xfId="0" applyFont="1" applyAlignment="1">
      <alignment horizontal="center"/>
    </xf>
    <xf numFmtId="0" fontId="19" fillId="4" borderId="11" xfId="0" applyFont="1" applyFill="1" applyBorder="1" applyAlignment="1">
      <alignment horizontal="center"/>
    </xf>
    <xf numFmtId="0" fontId="19" fillId="4" borderId="7" xfId="0" applyFont="1" applyFill="1" applyBorder="1" applyAlignment="1">
      <alignment horizontal="center"/>
    </xf>
    <xf numFmtId="0" fontId="4" fillId="10" borderId="0" xfId="0" applyFont="1" applyFill="1" applyAlignment="1" applyProtection="1">
      <alignment horizontal="left" vertical="top" wrapText="1"/>
      <protection locked="0"/>
    </xf>
    <xf numFmtId="0" fontId="4" fillId="10" borderId="36" xfId="0" applyFont="1" applyFill="1" applyBorder="1" applyAlignment="1" applyProtection="1">
      <alignment horizontal="left" vertical="top" wrapText="1"/>
      <protection locked="0"/>
    </xf>
    <xf numFmtId="0" fontId="4" fillId="2" borderId="10" xfId="0" applyFont="1" applyFill="1" applyBorder="1" applyAlignment="1">
      <alignment horizontal="center"/>
    </xf>
    <xf numFmtId="0" fontId="4" fillId="2" borderId="1" xfId="0" applyFont="1" applyFill="1" applyBorder="1" applyAlignment="1">
      <alignment horizontal="center"/>
    </xf>
    <xf numFmtId="0" fontId="4" fillId="2" borderId="11" xfId="0" applyFont="1" applyFill="1" applyBorder="1" applyAlignment="1">
      <alignment horizontal="left"/>
    </xf>
    <xf numFmtId="0" fontId="4" fillId="2" borderId="7" xfId="0" applyFont="1" applyFill="1" applyBorder="1" applyAlignment="1">
      <alignment horizontal="left"/>
    </xf>
    <xf numFmtId="0" fontId="25" fillId="13" borderId="0" xfId="3" applyFill="1" applyBorder="1" applyAlignment="1">
      <alignment horizontal="left"/>
    </xf>
    <xf numFmtId="0" fontId="0" fillId="0" borderId="11" xfId="0" applyBorder="1" applyAlignment="1">
      <alignment horizontal="center"/>
    </xf>
    <xf numFmtId="0" fontId="0" fillId="0" borderId="0" xfId="0" applyAlignment="1">
      <alignment horizontal="center"/>
    </xf>
    <xf numFmtId="0" fontId="15" fillId="0" borderId="22" xfId="0" applyFont="1" applyBorder="1" applyAlignment="1">
      <alignment horizontal="left" vertical="top" wrapText="1"/>
    </xf>
    <xf numFmtId="4" fontId="29" fillId="0" borderId="30" xfId="9" applyNumberFormat="1" applyAlignment="1">
      <alignment horizontal="right" vertical="top" wrapText="1"/>
    </xf>
    <xf numFmtId="0" fontId="15" fillId="0" borderId="21" xfId="0" applyFont="1" applyBorder="1" applyAlignment="1">
      <alignment horizontal="left" vertical="top" wrapText="1"/>
    </xf>
    <xf numFmtId="0" fontId="15" fillId="0" borderId="0" xfId="0" applyFont="1" applyAlignment="1" applyProtection="1">
      <alignment horizontal="center" vertical="center" wrapText="1"/>
      <protection locked="0"/>
    </xf>
    <xf numFmtId="0" fontId="0" fillId="0" borderId="7" xfId="0" applyBorder="1" applyAlignment="1">
      <alignment horizontal="left"/>
    </xf>
    <xf numFmtId="0" fontId="0" fillId="0" borderId="0" xfId="0" applyAlignment="1" applyProtection="1">
      <alignment horizontal="center"/>
      <protection locked="0"/>
    </xf>
    <xf numFmtId="0" fontId="33" fillId="0" borderId="0" xfId="4" applyFont="1" applyBorder="1" applyAlignment="1">
      <alignment horizontal="left"/>
    </xf>
    <xf numFmtId="0" fontId="48" fillId="0" borderId="0" xfId="0" applyFont="1"/>
    <xf numFmtId="0" fontId="48" fillId="0" borderId="0" xfId="0" applyFont="1" applyAlignment="1">
      <alignment horizontal="left"/>
    </xf>
    <xf numFmtId="44" fontId="48" fillId="0" borderId="0" xfId="0" applyNumberFormat="1" applyFont="1" applyAlignment="1">
      <alignment wrapText="1"/>
    </xf>
    <xf numFmtId="0" fontId="48" fillId="0" borderId="0" xfId="0" applyFont="1" applyAlignment="1">
      <alignment horizontal="left" indent="1"/>
    </xf>
  </cellXfs>
  <cellStyles count="10">
    <cellStyle name="Akzent6" xfId="7" builtinId="49"/>
    <cellStyle name="Ausgabe" xfId="3" builtinId="21" customBuiltin="1"/>
    <cellStyle name="Berechnung" xfId="5" builtinId="22" customBuiltin="1"/>
    <cellStyle name="Calculation 2" xfId="9" xr:uid="{E364FEFC-7565-4C50-86CB-F90550F8EF1D}"/>
    <cellStyle name="Eingabe" xfId="2" builtinId="20" customBuiltin="1"/>
    <cellStyle name="Input Plus" xfId="8" xr:uid="{2302C27A-B635-4BD3-8DA9-2150366AE1F1}"/>
    <cellStyle name="Standard" xfId="0" builtinId="0"/>
    <cellStyle name="Überschrift 2" xfId="4" builtinId="17"/>
    <cellStyle name="Währung" xfId="1" builtinId="4"/>
    <cellStyle name="Zelle überprüfen" xfId="6" builtinId="23"/>
  </cellStyles>
  <dxfs count="143">
    <dxf>
      <font>
        <b val="0"/>
        <i val="0"/>
        <strike val="0"/>
        <condense val="0"/>
        <extend val="0"/>
        <outline val="0"/>
        <shadow val="0"/>
        <u val="none"/>
        <vertAlign val="baseline"/>
        <sz val="11"/>
        <color theme="1"/>
        <name val="Arial"/>
        <family val="2"/>
        <scheme val="none"/>
      </font>
      <numFmt numFmtId="164" formatCode="&quot;€&quot;\ #,##0.00"/>
      <fill>
        <patternFill patternType="solid">
          <fgColor indexed="64"/>
          <bgColor rgb="FFC8EBFF"/>
        </patternFill>
      </fill>
      <alignment horizontal="right" vertical="bottom" textRotation="0" wrapText="0" indent="0" justifyLastLine="0" shrinkToFit="0" readingOrder="0"/>
      <border diagonalUp="0" diagonalDown="0">
        <left style="thin">
          <color rgb="FF7F7F7F"/>
        </left>
        <right/>
        <top style="thin">
          <color auto="1"/>
        </top>
        <bottom style="thin">
          <color auto="1"/>
        </bottom>
      </border>
      <protection locked="0" hidden="0"/>
    </dxf>
    <dxf>
      <font>
        <b val="0"/>
        <i val="0"/>
        <strike val="0"/>
        <condense val="0"/>
        <extend val="0"/>
        <outline val="0"/>
        <shadow val="0"/>
        <u val="none"/>
        <vertAlign val="baseline"/>
        <sz val="11"/>
        <color theme="1"/>
        <name val="Arial"/>
        <family val="2"/>
        <scheme val="none"/>
      </font>
      <numFmt numFmtId="164" formatCode="&quot;€&quot;\ #,##0.00"/>
      <fill>
        <patternFill patternType="none">
          <fgColor indexed="64"/>
          <bgColor indexed="65"/>
        </patternFill>
      </fill>
      <alignment horizontal="right" vertical="bottom" textRotation="0" wrapText="0" indent="0" justifyLastLine="0" shrinkToFit="0" readingOrder="0"/>
      <protection locked="1" hidden="0"/>
    </dxf>
    <dxf>
      <border diagonalUp="0" diagonalDown="0">
        <left/>
        <right/>
        <top style="thin">
          <color auto="1"/>
        </top>
        <bottom style="thin">
          <color auto="1"/>
        </bottom>
        <vertical/>
        <horizontal/>
      </border>
    </dxf>
    <dxf>
      <border outline="0">
        <top style="thin">
          <color auto="1"/>
        </top>
      </border>
    </dxf>
    <dxf>
      <border outline="0">
        <left style="thin">
          <color auto="1"/>
        </left>
        <right style="thin">
          <color auto="1"/>
        </right>
        <top style="thin">
          <color auto="1"/>
        </top>
        <bottom style="thin">
          <color auto="1"/>
        </bottom>
      </border>
    </dxf>
    <dxf>
      <border outline="0">
        <bottom style="thin">
          <color auto="1"/>
        </bottom>
      </border>
    </dxf>
    <dxf>
      <fill>
        <patternFill patternType="solid">
          <fgColor indexed="64"/>
          <bgColor theme="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z val="8"/>
      </font>
    </dxf>
    <dxf>
      <font>
        <sz val="8"/>
      </font>
    </dxf>
    <dxf>
      <font>
        <sz val="8"/>
      </font>
    </dxf>
    <dxf>
      <font>
        <name val="Arial"/>
        <scheme val="none"/>
      </font>
    </dxf>
    <dxf>
      <font>
        <name val="Arial"/>
        <scheme val="none"/>
      </font>
    </dxf>
    <dxf>
      <font>
        <name val="Arial"/>
        <scheme val="none"/>
      </font>
    </dxf>
    <dxf>
      <numFmt numFmtId="34" formatCode="_-&quot;€&quot;\ * #,##0.00_-;\-&quot;€&quot;\ * #,##0.00_-;_-&quot;€&quot;\ * &quot;-&quot;??_-;_-@_-"/>
    </dxf>
    <dxf>
      <alignment wrapText="1"/>
    </dxf>
    <dxf>
      <font>
        <color rgb="FF9C0006"/>
      </font>
      <fill>
        <patternFill>
          <bgColor rgb="FFFFC7CE"/>
        </patternFill>
      </fill>
    </dxf>
    <dxf>
      <alignment horizontal="general" vertical="top" textRotation="0" wrapText="1" indent="0" justifyLastLine="0" shrinkToFit="0" readingOrder="0"/>
    </dxf>
    <dxf>
      <font>
        <b val="0"/>
        <i/>
        <strike val="0"/>
        <condense val="0"/>
        <extend val="0"/>
        <outline val="0"/>
        <shadow val="0"/>
        <u val="none"/>
        <vertAlign val="baseline"/>
        <sz val="11"/>
        <color theme="9" tint="-0.24994659260841701"/>
        <name val="Arial"/>
        <family val="2"/>
        <scheme val="minor"/>
      </font>
      <alignment horizontal="general" vertical="top" textRotation="0" wrapText="1" indent="0" justifyLastLine="0" shrinkToFit="0" readingOrder="0"/>
      <border diagonalUp="0" diagonalDown="0">
        <left style="thin">
          <color rgb="FF7F7F7F"/>
        </left>
        <right style="thin">
          <color rgb="FF7F7F7F"/>
        </right>
        <top style="thin">
          <color rgb="FF7F7F7F"/>
        </top>
        <bottom style="thin">
          <color rgb="FF7F7F7F"/>
        </bottom>
        <vertical/>
        <horizontal/>
      </border>
    </dxf>
    <dxf>
      <font>
        <b val="0"/>
        <i/>
        <strike val="0"/>
        <condense val="0"/>
        <extend val="0"/>
        <outline val="0"/>
        <shadow val="0"/>
        <u val="none"/>
        <vertAlign val="baseline"/>
        <sz val="11"/>
        <color theme="9" tint="-0.24994659260841701"/>
        <name val="Arial"/>
        <family val="2"/>
        <scheme val="minor"/>
      </font>
      <alignment horizontal="general" vertical="top" textRotation="0" wrapText="1" indent="0" justifyLastLine="0" shrinkToFit="0" readingOrder="0"/>
      <border diagonalUp="0" diagonalDown="0">
        <left style="thin">
          <color rgb="FF7F7F7F"/>
        </left>
        <right style="thin">
          <color rgb="FF7F7F7F"/>
        </right>
        <top style="thin">
          <color rgb="FF7F7F7F"/>
        </top>
        <bottom style="thin">
          <color rgb="FF7F7F7F"/>
        </bottom>
        <vertical/>
        <horizontal/>
      </border>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border>
        <bottom style="thin">
          <color indexed="64"/>
        </bottom>
      </border>
    </dxf>
    <dxf>
      <font>
        <b val="0"/>
        <i val="0"/>
        <strike val="0"/>
        <condense val="0"/>
        <extend val="0"/>
        <outline val="0"/>
        <shadow val="0"/>
        <u val="none"/>
        <vertAlign val="baseline"/>
        <sz val="11"/>
        <color theme="0"/>
        <name val="Arial"/>
        <family val="2"/>
        <scheme val="none"/>
      </font>
      <fill>
        <patternFill patternType="solid">
          <fgColor indexed="64"/>
          <bgColor theme="9"/>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rgb="FF000000"/>
        <name val="Arial"/>
        <family val="2"/>
        <scheme val="none"/>
      </font>
      <numFmt numFmtId="19" formatCode="dd/mm/yyyy"/>
      <alignment horizontal="general" vertical="top" textRotation="0" wrapText="1" indent="0" justifyLastLine="0" shrinkToFit="0" readingOrder="0"/>
      <border diagonalUp="0" diagonalDown="0" outline="0">
        <left/>
        <right/>
        <top style="thin">
          <color rgb="FF00B0F0"/>
        </top>
        <bottom style="thin">
          <color rgb="FF00B0F0"/>
        </bottom>
      </border>
      <protection locked="0" hidden="0"/>
    </dxf>
    <dxf>
      <font>
        <b val="0"/>
        <i val="0"/>
        <strike val="0"/>
        <condense val="0"/>
        <extend val="0"/>
        <outline val="0"/>
        <shadow val="0"/>
        <u val="none"/>
        <vertAlign val="baseline"/>
        <sz val="9"/>
        <color rgb="FFCF498F"/>
        <name val="Arial"/>
        <family val="2"/>
        <scheme val="none"/>
      </font>
      <numFmt numFmtId="4" formatCode="#,##0.00"/>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Arial"/>
        <family val="2"/>
        <scheme val="none"/>
      </font>
      <numFmt numFmtId="4" formatCode="#,##0.00"/>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Arial"/>
        <family val="2"/>
        <scheme val="none"/>
      </font>
      <numFmt numFmtId="4" formatCode="#,##0.00"/>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Arial"/>
        <family val="2"/>
        <scheme val="none"/>
      </font>
      <numFmt numFmtId="166" formatCode="dd/mm/yyyy;@"/>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Arial"/>
        <family val="2"/>
        <scheme val="none"/>
      </font>
      <numFmt numFmtId="4" formatCode="#,##0.00"/>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Arial"/>
        <family val="2"/>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Arial"/>
        <family val="2"/>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Arial"/>
        <family val="2"/>
        <scheme val="none"/>
      </font>
      <numFmt numFmtId="166" formatCode="dd/mm/yyyy;@"/>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Arial"/>
        <family val="2"/>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i val="0"/>
        <strike val="0"/>
        <condense val="0"/>
        <extend val="0"/>
        <outline val="0"/>
        <shadow val="0"/>
        <u val="none"/>
        <vertAlign val="baseline"/>
        <sz val="11"/>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outline="0">
        <bottom style="thin">
          <color rgb="FF00B0F0"/>
        </bottom>
      </border>
    </dxf>
    <dxf>
      <font>
        <b val="0"/>
        <i val="0"/>
        <strike val="0"/>
        <condense val="0"/>
        <extend val="0"/>
        <outline val="0"/>
        <shadow val="0"/>
        <u val="none"/>
        <vertAlign val="baseline"/>
        <sz val="11"/>
        <color rgb="FF000000"/>
        <name val="Arial"/>
        <family val="2"/>
        <scheme val="none"/>
      </font>
      <alignment horizontal="general" vertical="top" textRotation="0" wrapText="1" indent="0" justifyLastLine="0" shrinkToFit="0" readingOrder="0"/>
      <protection locked="0" hidden="0"/>
    </dxf>
    <dxf>
      <border outline="0">
        <bottom style="thin">
          <color rgb="FF00B0F0"/>
        </bottom>
      </border>
    </dxf>
    <dxf>
      <font>
        <b val="0"/>
        <i val="0"/>
        <strike val="0"/>
        <condense val="0"/>
        <extend val="0"/>
        <outline val="0"/>
        <shadow val="0"/>
        <u val="none"/>
        <vertAlign val="baseline"/>
        <sz val="11"/>
        <color theme="0"/>
        <name val="Arial"/>
        <family val="2"/>
        <scheme val="none"/>
      </font>
      <alignment horizontal="center" vertical="center" textRotation="0" wrapText="1" indent="0" justifyLastLine="0" shrinkToFit="0" readingOrder="0"/>
    </dxf>
    <dxf>
      <font>
        <color rgb="FFCF498F"/>
      </font>
    </dxf>
    <dxf>
      <fill>
        <patternFill>
          <bgColor rgb="FFF0C6DC"/>
        </patternFill>
      </fill>
    </dxf>
    <dxf>
      <font>
        <color rgb="FF9C0006"/>
      </font>
      <fill>
        <patternFill>
          <bgColor rgb="FFFFC7CE"/>
        </patternFill>
      </fill>
    </dxf>
    <dxf>
      <font>
        <color rgb="FF9C0006"/>
      </font>
      <fill>
        <patternFill>
          <bgColor rgb="FFFFC7CE"/>
        </patternFill>
      </fill>
    </dxf>
    <dxf>
      <numFmt numFmtId="164" formatCode="&quot;€&quot;\ #,##0.00"/>
      <alignment horizontal="righ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1"/>
        <color theme="1"/>
        <name val="Arial"/>
        <family val="2"/>
        <scheme val="none"/>
      </font>
      <border diagonalUp="0" diagonalDown="0" outline="0">
        <left/>
        <right style="thin">
          <color auto="1"/>
        </right>
        <top style="thin">
          <color auto="1"/>
        </top>
        <bottom style="thin">
          <color auto="1"/>
        </bottom>
      </border>
      <protection locked="0" hidden="0"/>
    </dxf>
    <dxf>
      <border outline="0">
        <top style="thin">
          <color auto="1"/>
        </top>
      </border>
    </dxf>
    <dxf>
      <border outline="0">
        <right style="thin">
          <color auto="1"/>
        </right>
        <top style="thin">
          <color auto="1"/>
        </top>
        <bottom style="thin">
          <color auto="1"/>
        </bottom>
      </border>
    </dxf>
    <dxf>
      <border outline="0">
        <bottom style="medium">
          <color auto="1"/>
        </bottom>
      </border>
    </dxf>
    <dxf>
      <font>
        <color rgb="FF9C0006"/>
      </font>
      <fill>
        <patternFill>
          <bgColor rgb="FFFFC7CE"/>
        </patternFill>
      </fill>
    </dxf>
    <dxf>
      <font>
        <b val="0"/>
        <i val="0"/>
        <strike val="0"/>
        <condense val="0"/>
        <extend val="0"/>
        <outline val="0"/>
        <shadow val="0"/>
        <u val="none"/>
        <vertAlign val="baseline"/>
        <sz val="11"/>
        <color theme="1"/>
        <name val="Arial"/>
        <family val="2"/>
        <scheme val="none"/>
      </font>
      <numFmt numFmtId="19" formatCode="dd/mm/yyyy"/>
      <alignment horizontal="general" vertical="top" textRotation="0" wrapText="1" indent="0" justifyLastLine="0" shrinkToFit="0" readingOrder="0"/>
      <border diagonalUp="0" diagonalDown="0" outline="0">
        <left/>
        <right/>
        <top style="thin">
          <color rgb="FF00B0F0"/>
        </top>
        <bottom style="thin">
          <color rgb="FF00B0F0"/>
        </bottom>
      </border>
      <protection locked="0" hidden="0"/>
    </dxf>
    <dxf>
      <font>
        <b val="0"/>
        <i val="0"/>
        <strike val="0"/>
        <condense val="0"/>
        <extend val="0"/>
        <outline val="0"/>
        <shadow val="0"/>
        <u val="none"/>
        <vertAlign val="baseline"/>
        <sz val="9"/>
        <color rgb="FFCF498F"/>
        <name val="Arial"/>
        <family val="2"/>
        <scheme val="none"/>
      </font>
      <numFmt numFmtId="4" formatCode="#,##0.00"/>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Arial"/>
        <family val="2"/>
        <scheme val="none"/>
      </font>
      <numFmt numFmtId="4" formatCode="#,##0.00"/>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Arial"/>
        <family val="2"/>
        <scheme val="none"/>
      </font>
      <numFmt numFmtId="4" formatCode="#,##0.00"/>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Arial"/>
        <family val="2"/>
        <scheme val="none"/>
      </font>
      <numFmt numFmtId="166" formatCode="dd/mm/yyyy;@"/>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Arial"/>
        <family val="2"/>
        <scheme val="none"/>
      </font>
      <numFmt numFmtId="4" formatCode="#,##0.00"/>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Arial"/>
        <family val="2"/>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Arial"/>
        <family val="2"/>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Arial"/>
        <family val="2"/>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Arial"/>
        <family val="2"/>
        <scheme val="none"/>
      </font>
      <numFmt numFmtId="166" formatCode="dd/mm/yyyy;@"/>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Arial"/>
        <family val="2"/>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i val="0"/>
        <strike val="0"/>
        <condense val="0"/>
        <extend val="0"/>
        <outline val="0"/>
        <shadow val="0"/>
        <u val="none"/>
        <vertAlign val="baseline"/>
        <sz val="11"/>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outline="0">
        <bottom style="thin">
          <color rgb="FF00B0F0"/>
        </bottom>
      </border>
    </dxf>
    <dxf>
      <font>
        <b val="0"/>
        <i val="0"/>
        <strike val="0"/>
        <condense val="0"/>
        <extend val="0"/>
        <outline val="0"/>
        <shadow val="0"/>
        <u val="none"/>
        <vertAlign val="baseline"/>
        <sz val="11"/>
        <color theme="1"/>
        <name val="Arial"/>
        <family val="2"/>
        <scheme val="none"/>
      </font>
      <alignment horizontal="general" vertical="top" textRotation="0" wrapText="1" indent="0" justifyLastLine="0" shrinkToFit="0" readingOrder="0"/>
      <protection locked="0" hidden="0"/>
    </dxf>
    <dxf>
      <border outline="0">
        <bottom style="thin">
          <color rgb="FF00B0F0"/>
        </bottom>
      </border>
    </dxf>
    <dxf>
      <font>
        <b val="0"/>
        <i val="0"/>
        <strike val="0"/>
        <condense val="0"/>
        <extend val="0"/>
        <outline val="0"/>
        <shadow val="0"/>
        <u val="none"/>
        <vertAlign val="baseline"/>
        <sz val="11"/>
        <color theme="0"/>
        <name val="Arial"/>
        <family val="2"/>
        <scheme val="none"/>
      </font>
      <alignment horizontal="center" vertical="center" textRotation="0" wrapText="1" indent="0" justifyLastLine="0" shrinkToFit="0" readingOrder="0"/>
    </dxf>
    <dxf>
      <font>
        <color rgb="FFCF498F"/>
      </font>
    </dxf>
    <dxf>
      <font>
        <color rgb="FF9C0006"/>
      </font>
      <fill>
        <patternFill>
          <bgColor rgb="FFFFC7CE"/>
        </patternFill>
      </fill>
    </dxf>
    <dxf>
      <font>
        <color rgb="FF9C0006"/>
      </font>
      <fill>
        <patternFill>
          <bgColor rgb="FFFFC7CE"/>
        </patternFill>
      </fill>
    </dxf>
    <dxf>
      <fill>
        <patternFill>
          <bgColor rgb="FFF0C6DC"/>
        </patternFill>
      </fill>
    </dxf>
    <dxf>
      <font>
        <color rgb="FF9C0006"/>
      </font>
      <fill>
        <patternFill>
          <bgColor rgb="FFFFC7CE"/>
        </patternFill>
      </fill>
    </dxf>
    <dxf>
      <numFmt numFmtId="164" formatCode="&quot;€&quot;\ #,##0.00"/>
      <alignment horizontal="right" vertical="top" textRotation="0" wrapText="0" indent="0" justifyLastLine="0" shrinkToFit="0" readingOrder="0"/>
    </dxf>
    <dxf>
      <font>
        <b val="0"/>
        <i val="0"/>
        <strike val="0"/>
        <condense val="0"/>
        <extend val="0"/>
        <outline val="0"/>
        <shadow val="0"/>
        <u val="none"/>
        <vertAlign val="baseline"/>
        <sz val="11"/>
        <color theme="1"/>
        <name val="Arial"/>
        <family val="2"/>
        <scheme val="none"/>
      </font>
      <alignment horizontal="left" vertical="top" textRotation="0" wrapText="1" indent="0" justifyLastLine="0" shrinkToFit="0" readingOrder="0"/>
      <border diagonalUp="0" diagonalDown="0" outline="0">
        <left/>
        <right style="thin">
          <color auto="1"/>
        </right>
        <top style="medium">
          <color auto="1"/>
        </top>
        <bottom/>
      </border>
      <protection locked="0" hidden="0"/>
    </dxf>
    <dxf>
      <font>
        <b val="0"/>
        <i val="0"/>
        <strike val="0"/>
        <condense val="0"/>
        <extend val="0"/>
        <outline val="0"/>
        <shadow val="0"/>
        <u val="none"/>
        <vertAlign val="baseline"/>
        <sz val="11"/>
        <color theme="1"/>
        <name val="Arial"/>
        <family val="2"/>
        <scheme val="none"/>
      </font>
      <alignment horizontal="left" vertical="top" textRotation="0" wrapText="1" indent="0" justifyLastLine="0" shrinkToFit="0" readingOrder="0"/>
      <border diagonalUp="0" diagonalDown="0" outline="0">
        <left/>
        <right/>
        <top style="medium">
          <color auto="1"/>
        </top>
        <bottom/>
      </border>
      <protection locked="0" hidden="0"/>
    </dxf>
    <dxf>
      <border outline="0">
        <right style="thin">
          <color auto="1"/>
        </right>
        <top style="thin">
          <color auto="1"/>
        </top>
        <bottom style="thin">
          <color auto="1"/>
        </bottom>
      </border>
    </dxf>
    <dxf>
      <border outline="0">
        <bottom style="medium">
          <color auto="1"/>
        </bottom>
      </border>
    </dxf>
    <dxf>
      <font>
        <color rgb="FF9C0006"/>
      </font>
      <fill>
        <patternFill>
          <bgColor rgb="FFFFC7CE"/>
        </patternFill>
      </fill>
    </dxf>
    <dxf>
      <font>
        <b/>
        <i val="0"/>
        <strike val="0"/>
        <condense val="0"/>
        <extend val="0"/>
        <outline val="0"/>
        <shadow val="0"/>
        <u val="none"/>
        <vertAlign val="baseline"/>
        <sz val="12"/>
        <color theme="0"/>
        <name val="Arial"/>
        <family val="2"/>
        <scheme val="none"/>
      </font>
      <fill>
        <patternFill patternType="solid">
          <fgColor indexed="64"/>
          <bgColor rgb="FF003770"/>
        </patternFill>
      </fill>
      <alignment horizontal="general" vertical="bottom" textRotation="0" wrapText="1" indent="0" justifyLastLine="0" shrinkToFit="0" readingOrder="0"/>
      <border diagonalUp="0" diagonalDown="0">
        <left style="thin">
          <color auto="1"/>
        </left>
        <right style="thin">
          <color auto="1"/>
        </right>
        <top style="thin">
          <color auto="1"/>
        </top>
        <bottom/>
      </border>
      <protection locked="0" hidden="0"/>
    </dxf>
    <dxf>
      <font>
        <b val="0"/>
        <i/>
        <strike val="0"/>
        <condense val="0"/>
        <extend val="0"/>
        <outline val="0"/>
        <shadow val="0"/>
        <u val="none"/>
        <vertAlign val="baseline"/>
        <sz val="9"/>
        <color rgb="FFCF498F"/>
        <name val="Arial"/>
        <family val="2"/>
        <scheme val="minor"/>
      </font>
      <numFmt numFmtId="164" formatCode="&quot;€&quot;\ #,##0.00"/>
      <alignment horizontal="general" vertical="top" textRotation="0" wrapText="1" indent="0" justifyLastLine="0" shrinkToFit="0" readingOrder="0"/>
    </dxf>
    <dxf>
      <font>
        <b/>
        <i val="0"/>
        <strike val="0"/>
        <condense val="0"/>
        <extend val="0"/>
        <outline val="0"/>
        <shadow val="0"/>
        <u val="none"/>
        <vertAlign val="baseline"/>
        <sz val="12"/>
        <color theme="0"/>
        <name val="Arial"/>
        <family val="2"/>
        <scheme val="none"/>
      </font>
      <fill>
        <patternFill patternType="solid">
          <fgColor indexed="64"/>
          <bgColor rgb="FF003770"/>
        </patternFill>
      </fill>
      <alignment horizontal="general" vertical="bottom" textRotation="0" wrapText="1" indent="0" justifyLastLine="0" shrinkToFit="0" readingOrder="0"/>
      <border diagonalUp="0" diagonalDown="0">
        <left style="thin">
          <color auto="1"/>
        </left>
        <right style="thin">
          <color auto="1"/>
        </right>
        <top style="thin">
          <color auto="1"/>
        </top>
        <bottom/>
      </border>
      <protection locked="0" hidden="0"/>
    </dxf>
    <dxf>
      <font>
        <strike val="0"/>
        <outline val="0"/>
        <shadow val="0"/>
        <u val="none"/>
        <vertAlign val="baseline"/>
        <sz val="9"/>
        <color rgb="FFCF498F"/>
        <name val="Arial"/>
        <family val="2"/>
        <scheme val="minor"/>
      </font>
      <numFmt numFmtId="164" formatCode="&quot;€&quot;\ #,##0.00"/>
      <alignment textRotation="0" wrapText="1" indent="0" justifyLastLine="0" shrinkToFit="0" readingOrder="0"/>
    </dxf>
    <dxf>
      <font>
        <b/>
        <i val="0"/>
        <strike val="0"/>
        <condense val="0"/>
        <extend val="0"/>
        <outline val="0"/>
        <shadow val="0"/>
        <u val="none"/>
        <vertAlign val="baseline"/>
        <sz val="12"/>
        <color theme="0"/>
        <name val="Arial"/>
        <family val="2"/>
        <scheme val="none"/>
      </font>
      <fill>
        <patternFill patternType="solid">
          <fgColor indexed="64"/>
          <bgColor rgb="FF003770"/>
        </patternFill>
      </fill>
      <alignment horizontal="general" vertical="bottom" textRotation="0" wrapText="1" indent="0" justifyLastLine="0" shrinkToFit="0" readingOrder="0"/>
      <border diagonalUp="0" diagonalDown="0">
        <left style="thin">
          <color auto="1"/>
        </left>
        <right style="thin">
          <color auto="1"/>
        </right>
        <top style="thin">
          <color auto="1"/>
        </top>
        <bottom/>
      </border>
      <protection locked="0" hidden="0"/>
    </dxf>
    <dxf>
      <numFmt numFmtId="164" formatCode="&quot;€&quot;\ #,##0.00"/>
      <border outline="0">
        <right style="thin">
          <color rgb="FF7F7F7F"/>
        </right>
      </border>
    </dxf>
    <dxf>
      <font>
        <b/>
        <i val="0"/>
        <strike val="0"/>
        <condense val="0"/>
        <extend val="0"/>
        <outline val="0"/>
        <shadow val="0"/>
        <u val="none"/>
        <vertAlign val="baseline"/>
        <sz val="12"/>
        <color theme="0"/>
        <name val="Arial"/>
        <family val="2"/>
        <scheme val="none"/>
      </font>
      <fill>
        <patternFill patternType="solid">
          <fgColor indexed="64"/>
          <bgColor rgb="FF003770"/>
        </patternFill>
      </fill>
      <alignment horizontal="general" vertical="bottom" textRotation="0" wrapText="1" indent="0" justifyLastLine="0" shrinkToFit="0" readingOrder="0"/>
      <border diagonalUp="0" diagonalDown="0">
        <left style="thin">
          <color auto="1"/>
        </left>
        <right style="thin">
          <color auto="1"/>
        </right>
        <top style="thin">
          <color auto="1"/>
        </top>
        <bottom/>
      </border>
      <protection locked="0" hidden="0"/>
    </dxf>
    <dxf>
      <numFmt numFmtId="164" formatCode="&quot;€&quot;\ #,##0.00"/>
    </dxf>
    <dxf>
      <font>
        <b/>
        <i val="0"/>
        <strike val="0"/>
        <condense val="0"/>
        <extend val="0"/>
        <outline val="0"/>
        <shadow val="0"/>
        <u val="none"/>
        <vertAlign val="baseline"/>
        <sz val="12"/>
        <color theme="0"/>
        <name val="Arial"/>
        <family val="2"/>
        <scheme val="none"/>
      </font>
      <fill>
        <patternFill patternType="solid">
          <fgColor indexed="64"/>
          <bgColor rgb="FF003770"/>
        </patternFill>
      </fill>
      <alignment horizontal="general" vertical="bottom" textRotation="0" wrapText="1" indent="0" justifyLastLine="0" shrinkToFit="0" readingOrder="0"/>
      <border diagonalUp="0" diagonalDown="0" outline="0">
        <left style="thin">
          <color auto="1"/>
        </left>
        <right style="thin">
          <color auto="1"/>
        </right>
        <top style="thin">
          <color auto="1"/>
        </top>
        <bottom/>
      </border>
      <protection locked="0" hidden="0"/>
    </dxf>
    <dxf>
      <numFmt numFmtId="164" formatCode="&quot;€&quot;\ #,##0.00"/>
    </dxf>
    <dxf>
      <font>
        <b val="0"/>
        <i val="0"/>
        <strike val="0"/>
        <condense val="0"/>
        <extend val="0"/>
        <outline val="0"/>
        <shadow val="0"/>
        <u val="none"/>
        <vertAlign val="baseline"/>
        <sz val="11"/>
        <color theme="1"/>
        <name val="Arial"/>
        <family val="2"/>
        <scheme val="none"/>
      </font>
      <numFmt numFmtId="164" formatCode="&quot;€&quot;\ #,##0.00"/>
      <fill>
        <patternFill patternType="solid">
          <fgColor indexed="64"/>
          <bgColor rgb="FFC8EBFF"/>
        </patternFill>
      </fill>
      <alignment horizontal="right" vertical="bottom" textRotation="0" wrapText="0" indent="0" justifyLastLine="0" shrinkToFit="0" readingOrder="0"/>
      <border diagonalUp="0" diagonalDown="0" outline="0">
        <left style="thin">
          <color auto="1"/>
        </left>
        <right/>
        <top/>
        <bottom/>
      </border>
      <protection locked="0" hidden="0"/>
    </dxf>
    <dxf>
      <font>
        <b/>
        <i val="0"/>
        <strike val="0"/>
        <condense val="0"/>
        <extend val="0"/>
        <outline val="0"/>
        <shadow val="0"/>
        <u val="none"/>
        <vertAlign val="baseline"/>
        <sz val="12"/>
        <color theme="0"/>
        <name val="Arial"/>
        <family val="2"/>
        <scheme val="none"/>
      </font>
      <fill>
        <patternFill patternType="solid">
          <fgColor indexed="64"/>
          <bgColor rgb="FF003770"/>
        </patternFill>
      </fill>
      <alignment horizontal="general" vertical="bottom" textRotation="0" wrapText="1" indent="0" justifyLastLine="0" shrinkToFit="0" readingOrder="0"/>
      <border diagonalUp="0" diagonalDown="0" outline="0">
        <left style="thin">
          <color auto="1"/>
        </left>
        <right style="thin">
          <color auto="1"/>
        </right>
        <top style="thin">
          <color auto="1"/>
        </top>
        <bottom/>
      </border>
      <protection locked="0" hidden="0"/>
    </dxf>
    <dxf>
      <font>
        <b/>
        <i val="0"/>
        <strike val="0"/>
        <condense val="0"/>
        <extend val="0"/>
        <outline val="0"/>
        <shadow val="0"/>
        <u val="none"/>
        <vertAlign val="baseline"/>
        <sz val="12"/>
        <color theme="0"/>
        <name val="Arial"/>
        <family val="2"/>
        <scheme val="none"/>
      </font>
      <fill>
        <patternFill patternType="solid">
          <fgColor indexed="64"/>
          <bgColor rgb="FF003770"/>
        </patternFill>
      </fill>
      <alignment horizontal="general" vertical="bottom"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1"/>
        <color theme="1"/>
        <name val="Arial"/>
        <family val="2"/>
        <scheme val="none"/>
      </font>
      <numFmt numFmtId="167" formatCode="0.0\ &quot;h&quot;"/>
      <fill>
        <patternFill patternType="none">
          <fgColor indexed="64"/>
          <bgColor indexed="65"/>
        </patternFill>
      </fill>
      <alignment horizontal="general" vertical="bottom" textRotation="0" wrapText="1" indent="0" justifyLastLine="0" shrinkToFit="0" readingOrder="0"/>
      <border diagonalUp="0" diagonalDown="0" outline="0">
        <left style="thin">
          <color auto="1"/>
        </left>
        <right style="thin">
          <color rgb="FF7F7F7F"/>
        </right>
        <top style="thin">
          <color auto="1"/>
        </top>
        <bottom style="thin">
          <color auto="1"/>
        </bottom>
      </border>
      <protection locked="0" hidden="0"/>
    </dxf>
    <dxf>
      <font>
        <b/>
        <i val="0"/>
        <strike val="0"/>
        <condense val="0"/>
        <extend val="0"/>
        <outline val="0"/>
        <shadow val="0"/>
        <u val="none"/>
        <vertAlign val="baseline"/>
        <sz val="12"/>
        <color theme="0"/>
        <name val="Arial"/>
        <family val="2"/>
        <scheme val="none"/>
      </font>
      <fill>
        <patternFill patternType="solid">
          <fgColor indexed="64"/>
          <bgColor rgb="FF003770"/>
        </patternFill>
      </fill>
      <alignment horizontal="general" vertical="bottom"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i val="0"/>
        <strike val="0"/>
        <condense val="0"/>
        <extend val="0"/>
        <outline val="0"/>
        <shadow val="0"/>
        <u val="none"/>
        <vertAlign val="baseline"/>
        <sz val="12"/>
        <color theme="0"/>
        <name val="Arial"/>
        <family val="2"/>
        <scheme val="none"/>
      </font>
      <fill>
        <patternFill patternType="solid">
          <fgColor indexed="64"/>
          <bgColor rgb="FF003770"/>
        </patternFill>
      </fill>
      <alignment horizontal="general" vertical="bottom" textRotation="0" wrapText="1" indent="0" justifyLastLine="0" shrinkToFit="0" readingOrder="0"/>
      <border diagonalUp="0" diagonalDown="0" outline="0">
        <left style="thin">
          <color auto="1"/>
        </left>
        <right style="thin">
          <color auto="1"/>
        </right>
        <top style="thin">
          <color auto="1"/>
        </top>
        <bottom/>
      </border>
      <protection locked="0" hidden="0"/>
    </dxf>
    <dxf>
      <font>
        <b val="0"/>
        <i val="0"/>
        <strike val="0"/>
        <condense val="0"/>
        <extend val="0"/>
        <outline val="0"/>
        <shadow val="0"/>
        <u val="none"/>
        <vertAlign val="baseline"/>
        <sz val="11"/>
        <color theme="1"/>
        <name val="Arial"/>
        <family val="2"/>
        <scheme val="none"/>
      </font>
      <numFmt numFmtId="0" formatCode="General"/>
      <fill>
        <patternFill patternType="none">
          <fgColor indexed="64"/>
          <bgColor indexed="65"/>
        </patternFill>
      </fill>
      <alignment horizontal="general" vertical="bottom" textRotation="0" wrapText="1" indent="0" justifyLastLine="0" shrinkToFit="0" readingOrder="0"/>
      <border diagonalUp="0" diagonalDown="0">
        <left/>
        <right style="thin">
          <color auto="1"/>
        </right>
        <top style="thin">
          <color auto="1"/>
        </top>
        <bottom style="thin">
          <color auto="1"/>
        </bottom>
        <vertical/>
        <horizontal/>
      </border>
      <protection locked="0" hidden="0"/>
    </dxf>
    <dxf>
      <font>
        <b/>
        <i val="0"/>
        <strike val="0"/>
        <condense val="0"/>
        <extend val="0"/>
        <outline val="0"/>
        <shadow val="0"/>
        <u val="none"/>
        <vertAlign val="baseline"/>
        <sz val="12"/>
        <color theme="0"/>
        <name val="Arial"/>
        <family val="2"/>
        <scheme val="none"/>
      </font>
      <fill>
        <patternFill patternType="solid">
          <fgColor indexed="64"/>
          <bgColor rgb="FF003770"/>
        </patternFill>
      </fill>
      <alignment horizontal="general" vertical="bottom" textRotation="0" wrapText="1" indent="0" justifyLastLine="0" shrinkToFit="0" readingOrder="0"/>
      <border diagonalUp="0" diagonalDown="0" outline="0">
        <left/>
        <right style="thin">
          <color auto="1"/>
        </right>
        <top style="thin">
          <color auto="1"/>
        </top>
        <bottom/>
      </border>
      <protection locked="0" hidden="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general" vertical="bottom" textRotation="0" wrapText="1" indent="0" justifyLastLine="0" shrinkToFit="0" readingOrder="0"/>
      <border diagonalUp="0" diagonalDown="0">
        <left/>
        <right style="thin">
          <color auto="1"/>
        </right>
        <top style="thin">
          <color auto="1"/>
        </top>
        <bottom style="thin">
          <color auto="1"/>
        </bottom>
        <vertical/>
        <horizontal/>
      </border>
      <protection locked="0" hidden="0"/>
    </dxf>
    <dxf>
      <border outline="0">
        <left style="thin">
          <color auto="1"/>
        </left>
        <right style="thin">
          <color auto="1"/>
        </right>
        <top style="thin">
          <color auto="1"/>
        </top>
        <bottom style="thin">
          <color auto="1"/>
        </bottom>
      </border>
    </dxf>
    <dxf>
      <border outline="0">
        <bottom style="medium">
          <color auto="1"/>
        </bottom>
      </border>
    </dxf>
    <dxf>
      <fill>
        <patternFill>
          <bgColor rgb="FFF0C6DC"/>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theme="1"/>
        <name val="Calibri"/>
        <family val="2"/>
        <scheme val="none"/>
      </font>
      <numFmt numFmtId="0" formatCode="General"/>
    </dxf>
    <dxf>
      <numFmt numFmtId="164" formatCode="&quot;€&quot;\ #,##0.00"/>
      <alignment horizontal="right"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1"/>
        <color theme="1"/>
        <name val="Arial"/>
        <family val="2"/>
        <scheme val="none"/>
      </font>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1"/>
        <color theme="1"/>
        <name val="Arial"/>
        <family val="2"/>
        <scheme val="none"/>
      </font>
      <alignment horizontal="general" vertical="bottom" textRotation="0" wrapText="1" indent="0" justifyLastLine="0" shrinkToFit="0" readingOrder="0"/>
      <border diagonalUp="0" diagonalDown="0" outline="0">
        <left/>
        <right style="thin">
          <color auto="1"/>
        </right>
        <top style="thin">
          <color auto="1"/>
        </top>
        <bottom style="thin">
          <color auto="1"/>
        </bottom>
      </border>
      <protection locked="0" hidden="0"/>
    </dxf>
    <dxf>
      <border outline="0">
        <left style="thin">
          <color auto="1"/>
        </left>
        <right style="thin">
          <color auto="1"/>
        </right>
        <top style="thin">
          <color auto="1"/>
        </top>
        <bottom style="thin">
          <color auto="1"/>
        </bottom>
      </border>
    </dxf>
    <dxf>
      <border outline="0">
        <bottom style="medium">
          <color auto="1"/>
        </bottom>
      </border>
    </dxf>
    <dxf>
      <font>
        <color rgb="FF9C0006"/>
      </font>
      <fill>
        <patternFill>
          <bgColor rgb="FFFFC7CE"/>
        </patternFill>
      </fill>
    </dxf>
    <dxf>
      <font>
        <b val="0"/>
        <i val="0"/>
        <strike val="0"/>
        <condense val="0"/>
        <extend val="0"/>
        <outline val="0"/>
        <shadow val="0"/>
        <u val="none"/>
        <vertAlign val="baseline"/>
        <sz val="11"/>
        <color theme="1"/>
        <name val="Arial"/>
        <family val="2"/>
        <scheme val="none"/>
      </font>
      <numFmt numFmtId="4" formatCode="#,##0.00"/>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rgb="FFCF498F"/>
        <name val="Arial"/>
        <family val="2"/>
        <scheme val="none"/>
      </font>
      <numFmt numFmtId="4" formatCode="#,##0.00"/>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1"/>
        <color theme="1"/>
        <name val="Arial"/>
        <family val="2"/>
        <scheme val="none"/>
      </font>
      <numFmt numFmtId="4" formatCode="#,##0.00"/>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Arial"/>
        <family val="2"/>
        <scheme val="none"/>
      </font>
      <numFmt numFmtId="4" formatCode="#,##0.00"/>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Arial"/>
        <family val="2"/>
        <scheme val="none"/>
      </font>
      <numFmt numFmtId="4" formatCode="#,##0.00"/>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Arial"/>
        <family val="2"/>
        <scheme val="none"/>
      </font>
      <numFmt numFmtId="166" formatCode="dd/mm/yyyy;@"/>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Arial"/>
        <family val="2"/>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Arial"/>
        <family val="2"/>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Arial"/>
        <family val="2"/>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Arial"/>
        <family val="2"/>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Arial"/>
        <family val="2"/>
        <scheme val="none"/>
      </font>
      <numFmt numFmtId="166" formatCode="dd/mm/yyyy;@"/>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Arial"/>
        <family val="2"/>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i val="0"/>
        <strike val="0"/>
        <condense val="0"/>
        <extend val="0"/>
        <outline val="0"/>
        <shadow val="0"/>
        <u val="none"/>
        <vertAlign val="baseline"/>
        <sz val="11"/>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outline="0">
        <bottom style="thin">
          <color rgb="FF00B0F0"/>
        </bottom>
      </border>
    </dxf>
    <dxf>
      <font>
        <b val="0"/>
        <i val="0"/>
        <strike val="0"/>
        <condense val="0"/>
        <extend val="0"/>
        <outline val="0"/>
        <shadow val="0"/>
        <u val="none"/>
        <vertAlign val="baseline"/>
        <sz val="11"/>
        <color theme="1"/>
        <name val="Arial"/>
        <family val="2"/>
        <scheme val="none"/>
      </font>
      <alignment horizontal="general" vertical="top" textRotation="0" wrapText="1" indent="0" justifyLastLine="0" shrinkToFit="0" readingOrder="0"/>
      <protection locked="0" hidden="0"/>
    </dxf>
    <dxf>
      <border>
        <bottom style="thin">
          <color indexed="64"/>
        </bottom>
      </border>
    </dxf>
    <dxf>
      <font>
        <b val="0"/>
        <i val="0"/>
        <strike val="0"/>
        <condense val="0"/>
        <extend val="0"/>
        <outline val="0"/>
        <shadow val="0"/>
        <u val="none"/>
        <vertAlign val="baseline"/>
        <sz val="11"/>
        <color theme="0"/>
        <name val="Arial"/>
        <family val="2"/>
        <scheme val="none"/>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color rgb="FFCF498F"/>
      </font>
    </dxf>
    <dxf>
      <font>
        <color rgb="FF9C0006"/>
      </font>
      <fill>
        <patternFill>
          <bgColor rgb="FFFFC7CE"/>
        </patternFill>
      </fill>
    </dxf>
    <dxf>
      <fill>
        <patternFill>
          <bgColor rgb="FFF0C6DC"/>
        </patternFill>
      </fill>
    </dxf>
    <dxf>
      <font>
        <color rgb="FF9C0006"/>
      </font>
      <fill>
        <patternFill>
          <bgColor rgb="FFFFC7CE"/>
        </patternFill>
      </fill>
    </dxf>
    <dxf>
      <numFmt numFmtId="0" formatCode="General"/>
      <protection locked="1" hidden="0"/>
    </dxf>
    <dxf>
      <font>
        <b val="0"/>
        <i val="0"/>
        <strike val="0"/>
        <condense val="0"/>
        <extend val="0"/>
        <outline val="0"/>
        <shadow val="0"/>
        <u val="none"/>
        <vertAlign val="baseline"/>
        <sz val="11"/>
        <color theme="1"/>
        <name val="Arial"/>
        <family val="2"/>
        <scheme val="none"/>
      </font>
      <alignment horizontal="general" vertical="bottom" textRotation="0" wrapText="1" indent="0" justifyLastLine="0" shrinkToFit="0" readingOrder="0"/>
      <protection locked="0" hidden="0"/>
    </dxf>
    <dxf>
      <numFmt numFmtId="164" formatCode="&quot;€&quot;\ #,##0.00"/>
      <alignment horizontal="right"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1"/>
        <color theme="1"/>
        <name val="Arial"/>
        <family val="2"/>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1"/>
        <color rgb="FF003770"/>
        <name val="Arial"/>
        <family val="2"/>
        <scheme val="none"/>
      </font>
      <protection locked="0" hidden="0"/>
    </dxf>
    <dxf>
      <border outline="0">
        <top style="thin">
          <color auto="1"/>
        </top>
        <bottom style="thin">
          <color auto="1"/>
        </bottom>
      </border>
    </dxf>
    <dxf>
      <font>
        <color rgb="FF9C0006"/>
      </font>
      <fill>
        <patternFill>
          <bgColor rgb="FFFFC7CE"/>
        </patternFill>
      </fill>
    </dxf>
  </dxfs>
  <tableStyles count="0" defaultTableStyle="TableStyleMedium2" defaultPivotStyle="PivotStyleLight16"/>
  <colors>
    <mruColors>
      <color rgb="FFCF498F"/>
      <color rgb="FFF0C6DC"/>
      <color rgb="FF003770"/>
      <color rgb="FFC8EB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jpeg"/></Relationships>
</file>

<file path=xl/drawings/_rels/drawing3.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8.jpeg"/></Relationships>
</file>

<file path=xl/drawings/_rels/drawing4.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jpeg"/></Relationships>
</file>

<file path=xl/drawings/_rels/drawing5.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jpe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_rels/drawing7.xml.rels><?xml version="1.0" encoding="UTF-8" standalone="yes"?>
<Relationships xmlns="http://schemas.openxmlformats.org/package/2006/relationships"><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1</xdr:col>
      <xdr:colOff>8260080</xdr:colOff>
      <xdr:row>0</xdr:row>
      <xdr:rowOff>190500</xdr:rowOff>
    </xdr:from>
    <xdr:to>
      <xdr:col>1</xdr:col>
      <xdr:colOff>10373233</xdr:colOff>
      <xdr:row>2</xdr:row>
      <xdr:rowOff>117221</xdr:rowOff>
    </xdr:to>
    <xdr:pic>
      <xdr:nvPicPr>
        <xdr:cNvPr id="2" name="Grafik 1">
          <a:extLst>
            <a:ext uri="{FF2B5EF4-FFF2-40B4-BE49-F238E27FC236}">
              <a16:creationId xmlns:a16="http://schemas.microsoft.com/office/drawing/2014/main" id="{4DC2DDBC-5AC8-4896-BF58-9A9D3EEE24E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96300" y="190500"/>
          <a:ext cx="2113153" cy="482981"/>
        </a:xfrm>
        <a:prstGeom prst="rect">
          <a:avLst/>
        </a:prstGeom>
      </xdr:spPr>
    </xdr:pic>
    <xdr:clientData/>
  </xdr:twoCellAnchor>
  <xdr:twoCellAnchor editAs="oneCell">
    <xdr:from>
      <xdr:col>1</xdr:col>
      <xdr:colOff>4090</xdr:colOff>
      <xdr:row>14</xdr:row>
      <xdr:rowOff>167640</xdr:rowOff>
    </xdr:from>
    <xdr:to>
      <xdr:col>1</xdr:col>
      <xdr:colOff>5285468</xdr:colOff>
      <xdr:row>34</xdr:row>
      <xdr:rowOff>67994</xdr:rowOff>
    </xdr:to>
    <xdr:pic>
      <xdr:nvPicPr>
        <xdr:cNvPr id="7" name="Grafik 6">
          <a:extLst>
            <a:ext uri="{FF2B5EF4-FFF2-40B4-BE49-F238E27FC236}">
              <a16:creationId xmlns:a16="http://schemas.microsoft.com/office/drawing/2014/main" id="{9AE4B86E-7540-F479-AD30-1B5FF338264E}"/>
            </a:ext>
          </a:extLst>
        </xdr:cNvPr>
        <xdr:cNvPicPr>
          <a:picLocks noChangeAspect="1"/>
        </xdr:cNvPicPr>
      </xdr:nvPicPr>
      <xdr:blipFill>
        <a:blip xmlns:r="http://schemas.openxmlformats.org/officeDocument/2006/relationships" r:embed="rId2"/>
        <a:stretch>
          <a:fillRect/>
        </a:stretch>
      </xdr:blipFill>
      <xdr:spPr>
        <a:xfrm>
          <a:off x="4090" y="4838700"/>
          <a:ext cx="5281378" cy="3405554"/>
        </a:xfrm>
        <a:prstGeom prst="rect">
          <a:avLst/>
        </a:prstGeom>
      </xdr:spPr>
    </xdr:pic>
    <xdr:clientData/>
  </xdr:twoCellAnchor>
  <xdr:twoCellAnchor editAs="oneCell">
    <xdr:from>
      <xdr:col>1</xdr:col>
      <xdr:colOff>7620</xdr:colOff>
      <xdr:row>35</xdr:row>
      <xdr:rowOff>30480</xdr:rowOff>
    </xdr:from>
    <xdr:to>
      <xdr:col>1</xdr:col>
      <xdr:colOff>5265038</xdr:colOff>
      <xdr:row>43</xdr:row>
      <xdr:rowOff>129540</xdr:rowOff>
    </xdr:to>
    <xdr:pic>
      <xdr:nvPicPr>
        <xdr:cNvPr id="8" name="Grafik 7">
          <a:extLst>
            <a:ext uri="{FF2B5EF4-FFF2-40B4-BE49-F238E27FC236}">
              <a16:creationId xmlns:a16="http://schemas.microsoft.com/office/drawing/2014/main" id="{83496148-1F91-97D7-8607-DA8B58B84A5A}"/>
            </a:ext>
          </a:extLst>
        </xdr:cNvPr>
        <xdr:cNvPicPr>
          <a:picLocks noChangeAspect="1"/>
        </xdr:cNvPicPr>
      </xdr:nvPicPr>
      <xdr:blipFill>
        <a:blip xmlns:r="http://schemas.openxmlformats.org/officeDocument/2006/relationships" r:embed="rId3"/>
        <a:stretch>
          <a:fillRect/>
        </a:stretch>
      </xdr:blipFill>
      <xdr:spPr>
        <a:xfrm>
          <a:off x="243840" y="8389620"/>
          <a:ext cx="5257418" cy="1501140"/>
        </a:xfrm>
        <a:prstGeom prst="rect">
          <a:avLst/>
        </a:prstGeom>
      </xdr:spPr>
    </xdr:pic>
    <xdr:clientData/>
  </xdr:twoCellAnchor>
  <xdr:twoCellAnchor editAs="oneCell">
    <xdr:from>
      <xdr:col>1</xdr:col>
      <xdr:colOff>7619</xdr:colOff>
      <xdr:row>44</xdr:row>
      <xdr:rowOff>99060</xdr:rowOff>
    </xdr:from>
    <xdr:to>
      <xdr:col>1</xdr:col>
      <xdr:colOff>5311794</xdr:colOff>
      <xdr:row>52</xdr:row>
      <xdr:rowOff>106680</xdr:rowOff>
    </xdr:to>
    <xdr:pic>
      <xdr:nvPicPr>
        <xdr:cNvPr id="9" name="Grafik 8">
          <a:extLst>
            <a:ext uri="{FF2B5EF4-FFF2-40B4-BE49-F238E27FC236}">
              <a16:creationId xmlns:a16="http://schemas.microsoft.com/office/drawing/2014/main" id="{18551405-906F-F7A6-AAF7-567684C17ED8}"/>
            </a:ext>
          </a:extLst>
        </xdr:cNvPr>
        <xdr:cNvPicPr>
          <a:picLocks noChangeAspect="1"/>
        </xdr:cNvPicPr>
      </xdr:nvPicPr>
      <xdr:blipFill>
        <a:blip xmlns:r="http://schemas.openxmlformats.org/officeDocument/2006/relationships" r:embed="rId4"/>
        <a:stretch>
          <a:fillRect/>
        </a:stretch>
      </xdr:blipFill>
      <xdr:spPr>
        <a:xfrm>
          <a:off x="243839" y="10035540"/>
          <a:ext cx="5304175" cy="1409700"/>
        </a:xfrm>
        <a:prstGeom prst="rect">
          <a:avLst/>
        </a:prstGeom>
      </xdr:spPr>
    </xdr:pic>
    <xdr:clientData/>
  </xdr:twoCellAnchor>
  <xdr:twoCellAnchor editAs="oneCell">
    <xdr:from>
      <xdr:col>1</xdr:col>
      <xdr:colOff>22860</xdr:colOff>
      <xdr:row>53</xdr:row>
      <xdr:rowOff>125309</xdr:rowOff>
    </xdr:from>
    <xdr:to>
      <xdr:col>1</xdr:col>
      <xdr:colOff>5311140</xdr:colOff>
      <xdr:row>59</xdr:row>
      <xdr:rowOff>114300</xdr:rowOff>
    </xdr:to>
    <xdr:pic>
      <xdr:nvPicPr>
        <xdr:cNvPr id="10" name="Grafik 9">
          <a:extLst>
            <a:ext uri="{FF2B5EF4-FFF2-40B4-BE49-F238E27FC236}">
              <a16:creationId xmlns:a16="http://schemas.microsoft.com/office/drawing/2014/main" id="{6A546E46-3B8A-D82F-68A4-5DAEE210230B}"/>
            </a:ext>
          </a:extLst>
        </xdr:cNvPr>
        <xdr:cNvPicPr>
          <a:picLocks noChangeAspect="1"/>
        </xdr:cNvPicPr>
      </xdr:nvPicPr>
      <xdr:blipFill>
        <a:blip xmlns:r="http://schemas.openxmlformats.org/officeDocument/2006/relationships" r:embed="rId5"/>
        <a:stretch>
          <a:fillRect/>
        </a:stretch>
      </xdr:blipFill>
      <xdr:spPr>
        <a:xfrm>
          <a:off x="259080" y="11639129"/>
          <a:ext cx="5288280" cy="10405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307975</xdr:colOff>
      <xdr:row>0</xdr:row>
      <xdr:rowOff>133350</xdr:rowOff>
    </xdr:from>
    <xdr:to>
      <xdr:col>6</xdr:col>
      <xdr:colOff>1049508</xdr:colOff>
      <xdr:row>3</xdr:row>
      <xdr:rowOff>128333</xdr:rowOff>
    </xdr:to>
    <xdr:pic>
      <xdr:nvPicPr>
        <xdr:cNvPr id="2" name="Grafik 1">
          <a:extLst>
            <a:ext uri="{FF2B5EF4-FFF2-40B4-BE49-F238E27FC236}">
              <a16:creationId xmlns:a16="http://schemas.microsoft.com/office/drawing/2014/main" id="{3CD46D1A-E726-491E-AC46-1A70FD3A5D3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65750" y="133350"/>
          <a:ext cx="2261204" cy="544258"/>
        </a:xfrm>
        <a:prstGeom prst="rect">
          <a:avLst/>
        </a:prstGeom>
      </xdr:spPr>
    </xdr:pic>
    <xdr:clientData/>
  </xdr:twoCellAnchor>
  <xdr:twoCellAnchor>
    <xdr:from>
      <xdr:col>15</xdr:col>
      <xdr:colOff>13607</xdr:colOff>
      <xdr:row>3</xdr:row>
      <xdr:rowOff>308161</xdr:rowOff>
    </xdr:from>
    <xdr:to>
      <xdr:col>21</xdr:col>
      <xdr:colOff>381000</xdr:colOff>
      <xdr:row>6</xdr:row>
      <xdr:rowOff>131268</xdr:rowOff>
    </xdr:to>
    <xdr:sp macro="" textlink="">
      <xdr:nvSpPr>
        <xdr:cNvPr id="4" name="Textfeld 3">
          <a:extLst>
            <a:ext uri="{FF2B5EF4-FFF2-40B4-BE49-F238E27FC236}">
              <a16:creationId xmlns:a16="http://schemas.microsoft.com/office/drawing/2014/main" id="{812424F3-8E64-46C7-9838-6579B596F7DB}"/>
            </a:ext>
          </a:extLst>
        </xdr:cNvPr>
        <xdr:cNvSpPr txBox="1"/>
      </xdr:nvSpPr>
      <xdr:spPr>
        <a:xfrm>
          <a:off x="16049225" y="946896"/>
          <a:ext cx="4255834" cy="4842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1600">
              <a:solidFill>
                <a:srgbClr val="003770"/>
              </a:solidFill>
              <a:latin typeface="Arial Black" panose="020B0A04020102020204" pitchFamily="34" charset="0"/>
              <a:cs typeface="Arial" panose="020B0604020202020204" pitchFamily="34" charset="0"/>
            </a:rPr>
            <a:t>Budget</a:t>
          </a:r>
          <a:r>
            <a:rPr lang="de-AT" sz="1600" baseline="0">
              <a:solidFill>
                <a:srgbClr val="003770"/>
              </a:solidFill>
              <a:latin typeface="Arial Black" panose="020B0A04020102020204" pitchFamily="34" charset="0"/>
              <a:cs typeface="Arial" panose="020B0604020202020204" pitchFamily="34" charset="0"/>
            </a:rPr>
            <a:t> und Kostenübersicht</a:t>
          </a:r>
        </a:p>
      </xdr:txBody>
    </xdr:sp>
    <xdr:clientData/>
  </xdr:twoCellAnchor>
  <xdr:twoCellAnchor editAs="oneCell">
    <xdr:from>
      <xdr:col>1</xdr:col>
      <xdr:colOff>44451</xdr:colOff>
      <xdr:row>34</xdr:row>
      <xdr:rowOff>69850</xdr:rowOff>
    </xdr:from>
    <xdr:to>
      <xdr:col>5</xdr:col>
      <xdr:colOff>749301</xdr:colOff>
      <xdr:row>34</xdr:row>
      <xdr:rowOff>1013697</xdr:rowOff>
    </xdr:to>
    <xdr:pic>
      <xdr:nvPicPr>
        <xdr:cNvPr id="3" name="Picture 2">
          <a:extLst>
            <a:ext uri="{FF2B5EF4-FFF2-40B4-BE49-F238E27FC236}">
              <a16:creationId xmlns:a16="http://schemas.microsoft.com/office/drawing/2014/main" id="{14D6EC7F-14A2-942D-75BC-EA52F2CD41F6}"/>
            </a:ext>
          </a:extLst>
        </xdr:cNvPr>
        <xdr:cNvPicPr>
          <a:picLocks noChangeAspect="1"/>
        </xdr:cNvPicPr>
      </xdr:nvPicPr>
      <xdr:blipFill>
        <a:blip xmlns:r="http://schemas.openxmlformats.org/officeDocument/2006/relationships" r:embed="rId2"/>
        <a:stretch>
          <a:fillRect/>
        </a:stretch>
      </xdr:blipFill>
      <xdr:spPr>
        <a:xfrm>
          <a:off x="406401" y="7073900"/>
          <a:ext cx="9220200" cy="94384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1857375</xdr:colOff>
      <xdr:row>0</xdr:row>
      <xdr:rowOff>114300</xdr:rowOff>
    </xdr:from>
    <xdr:to>
      <xdr:col>5</xdr:col>
      <xdr:colOff>897108</xdr:colOff>
      <xdr:row>3</xdr:row>
      <xdr:rowOff>90233</xdr:rowOff>
    </xdr:to>
    <xdr:pic>
      <xdr:nvPicPr>
        <xdr:cNvPr id="2" name="Grafik 1">
          <a:extLst>
            <a:ext uri="{FF2B5EF4-FFF2-40B4-BE49-F238E27FC236}">
              <a16:creationId xmlns:a16="http://schemas.microsoft.com/office/drawing/2014/main" id="{DF6E0C53-D541-4AA7-9B01-10DC41F3D0A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37575" y="114300"/>
          <a:ext cx="2182983" cy="515683"/>
        </a:xfrm>
        <a:prstGeom prst="rect">
          <a:avLst/>
        </a:prstGeom>
      </xdr:spPr>
    </xdr:pic>
    <xdr:clientData/>
  </xdr:twoCellAnchor>
  <xdr:twoCellAnchor>
    <xdr:from>
      <xdr:col>13</xdr:col>
      <xdr:colOff>64407</xdr:colOff>
      <xdr:row>9</xdr:row>
      <xdr:rowOff>263711</xdr:rowOff>
    </xdr:from>
    <xdr:to>
      <xdr:col>18</xdr:col>
      <xdr:colOff>19050</xdr:colOff>
      <xdr:row>9</xdr:row>
      <xdr:rowOff>747218</xdr:rowOff>
    </xdr:to>
    <xdr:sp macro="" textlink="">
      <xdr:nvSpPr>
        <xdr:cNvPr id="3" name="Textfeld 3">
          <a:extLst>
            <a:ext uri="{FF2B5EF4-FFF2-40B4-BE49-F238E27FC236}">
              <a16:creationId xmlns:a16="http://schemas.microsoft.com/office/drawing/2014/main" id="{208D93FF-FD5A-4240-A918-033BFDF528CD}"/>
            </a:ext>
          </a:extLst>
        </xdr:cNvPr>
        <xdr:cNvSpPr txBox="1"/>
      </xdr:nvSpPr>
      <xdr:spPr>
        <a:xfrm>
          <a:off x="17279257" y="1736911"/>
          <a:ext cx="3618593" cy="4835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1600">
              <a:solidFill>
                <a:srgbClr val="003770"/>
              </a:solidFill>
              <a:latin typeface="Arial Black" panose="020B0A04020102020204" pitchFamily="34" charset="0"/>
              <a:cs typeface="Arial" panose="020B0604020202020204" pitchFamily="34" charset="0"/>
            </a:rPr>
            <a:t>Budget</a:t>
          </a:r>
          <a:r>
            <a:rPr lang="de-AT" sz="1600" baseline="0">
              <a:solidFill>
                <a:srgbClr val="003770"/>
              </a:solidFill>
              <a:latin typeface="Arial Black" panose="020B0A04020102020204" pitchFamily="34" charset="0"/>
              <a:cs typeface="Arial" panose="020B0604020202020204" pitchFamily="34" charset="0"/>
            </a:rPr>
            <a:t> und Kostenübersicht</a:t>
          </a:r>
        </a:p>
      </xdr:txBody>
    </xdr:sp>
    <xdr:clientData/>
  </xdr:twoCellAnchor>
  <xdr:twoCellAnchor editAs="oneCell">
    <xdr:from>
      <xdr:col>1</xdr:col>
      <xdr:colOff>0</xdr:colOff>
      <xdr:row>38</xdr:row>
      <xdr:rowOff>0</xdr:rowOff>
    </xdr:from>
    <xdr:to>
      <xdr:col>5</xdr:col>
      <xdr:colOff>1125539</xdr:colOff>
      <xdr:row>38</xdr:row>
      <xdr:rowOff>950199</xdr:rowOff>
    </xdr:to>
    <xdr:pic>
      <xdr:nvPicPr>
        <xdr:cNvPr id="5" name="Picture 4">
          <a:extLst>
            <a:ext uri="{FF2B5EF4-FFF2-40B4-BE49-F238E27FC236}">
              <a16:creationId xmlns:a16="http://schemas.microsoft.com/office/drawing/2014/main" id="{9F605C55-B29F-4BFD-A629-D29311AB3A1B}"/>
            </a:ext>
          </a:extLst>
        </xdr:cNvPr>
        <xdr:cNvPicPr>
          <a:picLocks noChangeAspect="1"/>
        </xdr:cNvPicPr>
      </xdr:nvPicPr>
      <xdr:blipFill>
        <a:blip xmlns:r="http://schemas.openxmlformats.org/officeDocument/2006/relationships" r:embed="rId2"/>
        <a:stretch>
          <a:fillRect/>
        </a:stretch>
      </xdr:blipFill>
      <xdr:spPr>
        <a:xfrm>
          <a:off x="2171700" y="7962900"/>
          <a:ext cx="9220200" cy="94384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307975</xdr:colOff>
      <xdr:row>0</xdr:row>
      <xdr:rowOff>133350</xdr:rowOff>
    </xdr:from>
    <xdr:to>
      <xdr:col>6</xdr:col>
      <xdr:colOff>1049508</xdr:colOff>
      <xdr:row>3</xdr:row>
      <xdr:rowOff>128333</xdr:rowOff>
    </xdr:to>
    <xdr:pic>
      <xdr:nvPicPr>
        <xdr:cNvPr id="2" name="Grafik 1">
          <a:extLst>
            <a:ext uri="{FF2B5EF4-FFF2-40B4-BE49-F238E27FC236}">
              <a16:creationId xmlns:a16="http://schemas.microsoft.com/office/drawing/2014/main" id="{6620DA40-AB87-4F7B-B09F-565F534D447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89900" y="133350"/>
          <a:ext cx="2122658" cy="544258"/>
        </a:xfrm>
        <a:prstGeom prst="rect">
          <a:avLst/>
        </a:prstGeom>
      </xdr:spPr>
    </xdr:pic>
    <xdr:clientData/>
  </xdr:twoCellAnchor>
  <xdr:twoCellAnchor>
    <xdr:from>
      <xdr:col>14</xdr:col>
      <xdr:colOff>13607</xdr:colOff>
      <xdr:row>3</xdr:row>
      <xdr:rowOff>308161</xdr:rowOff>
    </xdr:from>
    <xdr:to>
      <xdr:col>20</xdr:col>
      <xdr:colOff>381000</xdr:colOff>
      <xdr:row>6</xdr:row>
      <xdr:rowOff>131268</xdr:rowOff>
    </xdr:to>
    <xdr:sp macro="" textlink="">
      <xdr:nvSpPr>
        <xdr:cNvPr id="3" name="Textfeld 2">
          <a:extLst>
            <a:ext uri="{FF2B5EF4-FFF2-40B4-BE49-F238E27FC236}">
              <a16:creationId xmlns:a16="http://schemas.microsoft.com/office/drawing/2014/main" id="{B674738F-7351-4A5E-B253-B19E70861BE8}"/>
            </a:ext>
          </a:extLst>
        </xdr:cNvPr>
        <xdr:cNvSpPr txBox="1"/>
      </xdr:nvSpPr>
      <xdr:spPr>
        <a:xfrm>
          <a:off x="16053707" y="727261"/>
          <a:ext cx="4253593" cy="4803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1600">
              <a:solidFill>
                <a:srgbClr val="003770"/>
              </a:solidFill>
              <a:latin typeface="Arial Black" panose="020B0A04020102020204" pitchFamily="34" charset="0"/>
              <a:cs typeface="Arial" panose="020B0604020202020204" pitchFamily="34" charset="0"/>
            </a:rPr>
            <a:t>Budget</a:t>
          </a:r>
          <a:r>
            <a:rPr lang="de-AT" sz="1600" baseline="0">
              <a:solidFill>
                <a:srgbClr val="003770"/>
              </a:solidFill>
              <a:latin typeface="Arial Black" panose="020B0A04020102020204" pitchFamily="34" charset="0"/>
              <a:cs typeface="Arial" panose="020B0604020202020204" pitchFamily="34" charset="0"/>
            </a:rPr>
            <a:t> und Kostenübersicht</a:t>
          </a:r>
        </a:p>
      </xdr:txBody>
    </xdr:sp>
    <xdr:clientData/>
  </xdr:twoCellAnchor>
  <xdr:twoCellAnchor editAs="oneCell">
    <xdr:from>
      <xdr:col>1</xdr:col>
      <xdr:colOff>0</xdr:colOff>
      <xdr:row>29</xdr:row>
      <xdr:rowOff>0</xdr:rowOff>
    </xdr:from>
    <xdr:to>
      <xdr:col>5</xdr:col>
      <xdr:colOff>704850</xdr:colOff>
      <xdr:row>29</xdr:row>
      <xdr:rowOff>943847</xdr:rowOff>
    </xdr:to>
    <xdr:pic>
      <xdr:nvPicPr>
        <xdr:cNvPr id="5" name="Picture 4">
          <a:extLst>
            <a:ext uri="{FF2B5EF4-FFF2-40B4-BE49-F238E27FC236}">
              <a16:creationId xmlns:a16="http://schemas.microsoft.com/office/drawing/2014/main" id="{8FBB2B14-825D-4387-A8CE-1136EC3D9A1E}"/>
            </a:ext>
          </a:extLst>
        </xdr:cNvPr>
        <xdr:cNvPicPr>
          <a:picLocks noChangeAspect="1"/>
        </xdr:cNvPicPr>
      </xdr:nvPicPr>
      <xdr:blipFill>
        <a:blip xmlns:r="http://schemas.openxmlformats.org/officeDocument/2006/relationships" r:embed="rId2"/>
        <a:stretch>
          <a:fillRect/>
        </a:stretch>
      </xdr:blipFill>
      <xdr:spPr>
        <a:xfrm>
          <a:off x="361950" y="6096000"/>
          <a:ext cx="9220200" cy="94384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1387475</xdr:colOff>
      <xdr:row>0</xdr:row>
      <xdr:rowOff>127000</xdr:rowOff>
    </xdr:from>
    <xdr:to>
      <xdr:col>4</xdr:col>
      <xdr:colOff>509758</xdr:colOff>
      <xdr:row>3</xdr:row>
      <xdr:rowOff>121983</xdr:rowOff>
    </xdr:to>
    <xdr:pic>
      <xdr:nvPicPr>
        <xdr:cNvPr id="2" name="Grafik 1">
          <a:extLst>
            <a:ext uri="{FF2B5EF4-FFF2-40B4-BE49-F238E27FC236}">
              <a16:creationId xmlns:a16="http://schemas.microsoft.com/office/drawing/2014/main" id="{2C892B28-4B5D-4BD6-9BB0-9F6787EBC19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60975" y="127000"/>
          <a:ext cx="2182983" cy="534733"/>
        </a:xfrm>
        <a:prstGeom prst="rect">
          <a:avLst/>
        </a:prstGeom>
      </xdr:spPr>
    </xdr:pic>
    <xdr:clientData/>
  </xdr:twoCellAnchor>
  <xdr:twoCellAnchor>
    <xdr:from>
      <xdr:col>13</xdr:col>
      <xdr:colOff>13607</xdr:colOff>
      <xdr:row>3</xdr:row>
      <xdr:rowOff>308161</xdr:rowOff>
    </xdr:from>
    <xdr:to>
      <xdr:col>19</xdr:col>
      <xdr:colOff>381000</xdr:colOff>
      <xdr:row>6</xdr:row>
      <xdr:rowOff>131268</xdr:rowOff>
    </xdr:to>
    <xdr:sp macro="" textlink="">
      <xdr:nvSpPr>
        <xdr:cNvPr id="3" name="Textfeld 2">
          <a:extLst>
            <a:ext uri="{FF2B5EF4-FFF2-40B4-BE49-F238E27FC236}">
              <a16:creationId xmlns:a16="http://schemas.microsoft.com/office/drawing/2014/main" id="{95006D8D-7DC5-453F-A17B-5D9364395A03}"/>
            </a:ext>
          </a:extLst>
        </xdr:cNvPr>
        <xdr:cNvSpPr txBox="1"/>
      </xdr:nvSpPr>
      <xdr:spPr>
        <a:xfrm>
          <a:off x="16053707" y="727261"/>
          <a:ext cx="4253593" cy="4803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1600">
              <a:solidFill>
                <a:srgbClr val="003770"/>
              </a:solidFill>
              <a:latin typeface="Arial Black" panose="020B0A04020102020204" pitchFamily="34" charset="0"/>
              <a:cs typeface="Arial" panose="020B0604020202020204" pitchFamily="34" charset="0"/>
            </a:rPr>
            <a:t>Budget</a:t>
          </a:r>
          <a:r>
            <a:rPr lang="de-AT" sz="1600" baseline="0">
              <a:solidFill>
                <a:srgbClr val="003770"/>
              </a:solidFill>
              <a:latin typeface="Arial Black" panose="020B0A04020102020204" pitchFamily="34" charset="0"/>
              <a:cs typeface="Arial" panose="020B0604020202020204" pitchFamily="34" charset="0"/>
            </a:rPr>
            <a:t> und Kostenübersicht</a:t>
          </a:r>
        </a:p>
      </xdr:txBody>
    </xdr:sp>
    <xdr:clientData/>
  </xdr:twoCellAnchor>
  <xdr:twoCellAnchor editAs="oneCell">
    <xdr:from>
      <xdr:col>1</xdr:col>
      <xdr:colOff>57150</xdr:colOff>
      <xdr:row>31</xdr:row>
      <xdr:rowOff>69850</xdr:rowOff>
    </xdr:from>
    <xdr:to>
      <xdr:col>5</xdr:col>
      <xdr:colOff>762000</xdr:colOff>
      <xdr:row>31</xdr:row>
      <xdr:rowOff>1013697</xdr:rowOff>
    </xdr:to>
    <xdr:pic>
      <xdr:nvPicPr>
        <xdr:cNvPr id="5" name="Picture 4">
          <a:extLst>
            <a:ext uri="{FF2B5EF4-FFF2-40B4-BE49-F238E27FC236}">
              <a16:creationId xmlns:a16="http://schemas.microsoft.com/office/drawing/2014/main" id="{59CA2607-2CB6-4756-923B-70AC0A212514}"/>
            </a:ext>
          </a:extLst>
        </xdr:cNvPr>
        <xdr:cNvPicPr>
          <a:picLocks noChangeAspect="1"/>
        </xdr:cNvPicPr>
      </xdr:nvPicPr>
      <xdr:blipFill>
        <a:blip xmlns:r="http://schemas.openxmlformats.org/officeDocument/2006/relationships" r:embed="rId2"/>
        <a:stretch>
          <a:fillRect/>
        </a:stretch>
      </xdr:blipFill>
      <xdr:spPr>
        <a:xfrm>
          <a:off x="419100" y="6318250"/>
          <a:ext cx="9220200" cy="94384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387350</xdr:colOff>
      <xdr:row>1</xdr:row>
      <xdr:rowOff>82550</xdr:rowOff>
    </xdr:from>
    <xdr:to>
      <xdr:col>10</xdr:col>
      <xdr:colOff>101503</xdr:colOff>
      <xdr:row>4</xdr:row>
      <xdr:rowOff>146050</xdr:rowOff>
    </xdr:to>
    <xdr:pic>
      <xdr:nvPicPr>
        <xdr:cNvPr id="2" name="Grafik 1">
          <a:extLst>
            <a:ext uri="{FF2B5EF4-FFF2-40B4-BE49-F238E27FC236}">
              <a16:creationId xmlns:a16="http://schemas.microsoft.com/office/drawing/2014/main" id="{F3DAF8A2-71F1-415D-9A93-8256F49ECF9E}"/>
            </a:ext>
          </a:extLst>
        </xdr:cNvPr>
        <xdr:cNvPicPr>
          <a:picLocks noChangeAspect="1"/>
        </xdr:cNvPicPr>
      </xdr:nvPicPr>
      <xdr:blipFill>
        <a:blip xmlns:r="http://schemas.openxmlformats.org/officeDocument/2006/relationships" r:embed="rId1"/>
        <a:stretch>
          <a:fillRect/>
        </a:stretch>
      </xdr:blipFill>
      <xdr:spPr>
        <a:xfrm>
          <a:off x="11379200" y="2120900"/>
          <a:ext cx="1339753" cy="10541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15</xdr:col>
      <xdr:colOff>109537</xdr:colOff>
      <xdr:row>0</xdr:row>
      <xdr:rowOff>38100</xdr:rowOff>
    </xdr:from>
    <xdr:to>
      <xdr:col>16</xdr:col>
      <xdr:colOff>484189</xdr:colOff>
      <xdr:row>7</xdr:row>
      <xdr:rowOff>26978</xdr:rowOff>
    </xdr:to>
    <xdr:pic>
      <xdr:nvPicPr>
        <xdr:cNvPr id="2" name="Grafik 1">
          <a:extLst>
            <a:ext uri="{FF2B5EF4-FFF2-40B4-BE49-F238E27FC236}">
              <a16:creationId xmlns:a16="http://schemas.microsoft.com/office/drawing/2014/main" id="{DCE48579-16AF-309F-FBFE-149561CA0369}"/>
            </a:ext>
          </a:extLst>
        </xdr:cNvPr>
        <xdr:cNvPicPr>
          <a:picLocks noChangeAspect="1"/>
        </xdr:cNvPicPr>
      </xdr:nvPicPr>
      <xdr:blipFill>
        <a:blip xmlns:r="http://schemas.openxmlformats.org/officeDocument/2006/relationships" r:embed="rId1"/>
        <a:stretch>
          <a:fillRect/>
        </a:stretch>
      </xdr:blipFill>
      <xdr:spPr>
        <a:xfrm>
          <a:off x="14506575" y="38100"/>
          <a:ext cx="1189039" cy="1831966"/>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SCHANDERL Julia Maria" id="{014128D1-6351-4B0D-BF10-2BF19E1B1633}" userId="S::j.schanderl@aws.at::5efb66af-4824-4baa-b96b-24adfe226d43"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chanderl Julia Maria" refreshedDate="45021.679063078707" createdVersion="8" refreshedVersion="8" minRefreshableVersion="3" recordCount="116" xr:uid="{2836E8DA-6378-4D85-8386-058AAB995171}">
  <cacheSource type="worksheet">
    <worksheetSource name="rng_Kostenliste"/>
  </cacheSource>
  <cacheFields count="8">
    <cacheField name="Kostenart" numFmtId="0">
      <sharedItems count="5">
        <s v="Projektkosten"/>
        <s v="Personalkosten"/>
        <s v="Mietkosten"/>
        <s v="Reisekosten"/>
        <s v=""/>
      </sharedItems>
    </cacheField>
    <cacheField name="Detail" numFmtId="0">
      <sharedItems containsMixedTypes="1" containsNumber="1" containsInteger="1" minValue="0" maxValue="0" count="3">
        <n v="0"/>
        <s v="Reisekosten"/>
        <s v=""/>
      </sharedItems>
    </cacheField>
    <cacheField name="genehmigte Kosten" numFmtId="44">
      <sharedItems containsMixedTypes="1" containsNumber="1" containsInteger="1" minValue="0" maxValue="0"/>
    </cacheField>
    <cacheField name="Summe Rechnungen" numFmtId="44">
      <sharedItems containsMixedTypes="1" containsNumber="1" containsInteger="1" minValue="0" maxValue="0"/>
    </cacheField>
    <cacheField name="netto" numFmtId="44">
      <sharedItems containsMixedTypes="1" containsNumber="1" containsInteger="1" minValue="0" maxValue="0"/>
    </cacheField>
    <cacheField name="Ust" numFmtId="44">
      <sharedItems containsMixedTypes="1" containsNumber="1" containsInteger="1" minValue="0" maxValue="0"/>
    </cacheField>
    <cacheField name="verbleibendes Budget" numFmtId="44">
      <sharedItems containsMixedTypes="1" containsNumber="1" containsInteger="1" minValue="0" maxValue="0"/>
    </cacheField>
    <cacheField name="abgerechnete Kosten" numFmtId="0" formula="netto+Ust" databaseField="0"/>
  </cacheFields>
  <extLst>
    <ext xmlns:x14="http://schemas.microsoft.com/office/spreadsheetml/2009/9/main" uri="{725AE2AE-9491-48be-B2B4-4EB974FC3084}">
      <x14:pivotCacheDefinition pivotCacheId="282107975"/>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6">
  <r>
    <x v="0"/>
    <x v="0"/>
    <n v="0"/>
    <n v="0"/>
    <n v="0"/>
    <n v="0"/>
    <n v="0"/>
  </r>
  <r>
    <x v="1"/>
    <x v="0"/>
    <n v="0"/>
    <n v="0"/>
    <n v="0"/>
    <n v="0"/>
    <n v="0"/>
  </r>
  <r>
    <x v="2"/>
    <x v="0"/>
    <n v="0"/>
    <n v="0"/>
    <n v="0"/>
    <n v="0"/>
    <n v="0"/>
  </r>
  <r>
    <x v="2"/>
    <x v="0"/>
    <n v="0"/>
    <n v="0"/>
    <n v="0"/>
    <n v="0"/>
    <n v="0"/>
  </r>
  <r>
    <x v="2"/>
    <x v="0"/>
    <n v="0"/>
    <n v="0"/>
    <n v="0"/>
    <n v="0"/>
    <n v="0"/>
  </r>
  <r>
    <x v="2"/>
    <x v="0"/>
    <n v="0"/>
    <n v="0"/>
    <n v="0"/>
    <n v="0"/>
    <n v="0"/>
  </r>
  <r>
    <x v="3"/>
    <x v="1"/>
    <n v="0"/>
    <n v="0"/>
    <n v="0"/>
    <n v="0"/>
    <n v="0"/>
  </r>
  <r>
    <x v="4"/>
    <x v="2"/>
    <s v=""/>
    <s v=""/>
    <s v=""/>
    <s v=""/>
    <s v=""/>
  </r>
  <r>
    <x v="4"/>
    <x v="2"/>
    <s v=""/>
    <s v=""/>
    <s v=""/>
    <s v=""/>
    <s v=""/>
  </r>
  <r>
    <x v="4"/>
    <x v="2"/>
    <s v=""/>
    <s v=""/>
    <s v=""/>
    <s v=""/>
    <s v=""/>
  </r>
  <r>
    <x v="4"/>
    <x v="2"/>
    <s v=""/>
    <s v=""/>
    <s v=""/>
    <s v=""/>
    <s v=""/>
  </r>
  <r>
    <x v="4"/>
    <x v="2"/>
    <s v=""/>
    <s v=""/>
    <s v=""/>
    <s v=""/>
    <s v=""/>
  </r>
  <r>
    <x v="4"/>
    <x v="2"/>
    <s v=""/>
    <s v=""/>
    <s v=""/>
    <s v=""/>
    <s v=""/>
  </r>
  <r>
    <x v="4"/>
    <x v="2"/>
    <s v=""/>
    <s v=""/>
    <s v=""/>
    <s v=""/>
    <s v=""/>
  </r>
  <r>
    <x v="4"/>
    <x v="2"/>
    <s v=""/>
    <s v=""/>
    <s v=""/>
    <s v=""/>
    <s v=""/>
  </r>
  <r>
    <x v="4"/>
    <x v="2"/>
    <s v=""/>
    <s v=""/>
    <s v=""/>
    <s v=""/>
    <s v=""/>
  </r>
  <r>
    <x v="4"/>
    <x v="2"/>
    <s v=""/>
    <s v=""/>
    <s v=""/>
    <s v=""/>
    <s v=""/>
  </r>
  <r>
    <x v="4"/>
    <x v="2"/>
    <s v=""/>
    <s v=""/>
    <s v=""/>
    <s v=""/>
    <s v=""/>
  </r>
  <r>
    <x v="4"/>
    <x v="2"/>
    <s v=""/>
    <s v=""/>
    <s v=""/>
    <s v=""/>
    <s v=""/>
  </r>
  <r>
    <x v="4"/>
    <x v="2"/>
    <s v=""/>
    <s v=""/>
    <s v=""/>
    <s v=""/>
    <s v=""/>
  </r>
  <r>
    <x v="4"/>
    <x v="2"/>
    <s v=""/>
    <s v=""/>
    <s v=""/>
    <s v=""/>
    <s v=""/>
  </r>
  <r>
    <x v="4"/>
    <x v="2"/>
    <s v=""/>
    <s v=""/>
    <s v=""/>
    <s v=""/>
    <s v=""/>
  </r>
  <r>
    <x v="4"/>
    <x v="2"/>
    <s v=""/>
    <s v=""/>
    <s v=""/>
    <s v=""/>
    <s v=""/>
  </r>
  <r>
    <x v="4"/>
    <x v="2"/>
    <s v=""/>
    <s v=""/>
    <s v=""/>
    <s v=""/>
    <s v=""/>
  </r>
  <r>
    <x v="4"/>
    <x v="2"/>
    <s v=""/>
    <s v=""/>
    <s v=""/>
    <s v=""/>
    <s v=""/>
  </r>
  <r>
    <x v="4"/>
    <x v="2"/>
    <s v=""/>
    <s v=""/>
    <s v=""/>
    <s v=""/>
    <s v=""/>
  </r>
  <r>
    <x v="4"/>
    <x v="2"/>
    <s v=""/>
    <s v=""/>
    <s v=""/>
    <s v=""/>
    <s v=""/>
  </r>
  <r>
    <x v="4"/>
    <x v="2"/>
    <s v=""/>
    <s v=""/>
    <s v=""/>
    <s v=""/>
    <s v=""/>
  </r>
  <r>
    <x v="4"/>
    <x v="2"/>
    <s v=""/>
    <s v=""/>
    <s v=""/>
    <s v=""/>
    <s v=""/>
  </r>
  <r>
    <x v="4"/>
    <x v="2"/>
    <s v=""/>
    <s v=""/>
    <s v=""/>
    <s v=""/>
    <s v=""/>
  </r>
  <r>
    <x v="4"/>
    <x v="2"/>
    <s v=""/>
    <s v=""/>
    <s v=""/>
    <s v=""/>
    <s v=""/>
  </r>
  <r>
    <x v="4"/>
    <x v="2"/>
    <s v=""/>
    <s v=""/>
    <s v=""/>
    <s v=""/>
    <s v=""/>
  </r>
  <r>
    <x v="4"/>
    <x v="2"/>
    <s v=""/>
    <s v=""/>
    <s v=""/>
    <s v=""/>
    <s v=""/>
  </r>
  <r>
    <x v="4"/>
    <x v="2"/>
    <s v=""/>
    <s v=""/>
    <s v=""/>
    <s v=""/>
    <s v=""/>
  </r>
  <r>
    <x v="4"/>
    <x v="2"/>
    <s v=""/>
    <s v=""/>
    <s v=""/>
    <s v=""/>
    <s v=""/>
  </r>
  <r>
    <x v="4"/>
    <x v="2"/>
    <s v=""/>
    <s v=""/>
    <s v=""/>
    <s v=""/>
    <s v=""/>
  </r>
  <r>
    <x v="4"/>
    <x v="2"/>
    <s v=""/>
    <s v=""/>
    <s v=""/>
    <s v=""/>
    <s v=""/>
  </r>
  <r>
    <x v="4"/>
    <x v="2"/>
    <s v=""/>
    <s v=""/>
    <s v=""/>
    <s v=""/>
    <s v=""/>
  </r>
  <r>
    <x v="4"/>
    <x v="2"/>
    <s v=""/>
    <s v=""/>
    <s v=""/>
    <s v=""/>
    <s v=""/>
  </r>
  <r>
    <x v="4"/>
    <x v="2"/>
    <s v=""/>
    <s v=""/>
    <s v=""/>
    <s v=""/>
    <s v=""/>
  </r>
  <r>
    <x v="4"/>
    <x v="2"/>
    <s v=""/>
    <s v=""/>
    <s v=""/>
    <s v=""/>
    <s v=""/>
  </r>
  <r>
    <x v="4"/>
    <x v="2"/>
    <s v=""/>
    <s v=""/>
    <s v=""/>
    <s v=""/>
    <s v=""/>
  </r>
  <r>
    <x v="4"/>
    <x v="2"/>
    <s v=""/>
    <s v=""/>
    <s v=""/>
    <s v=""/>
    <s v=""/>
  </r>
  <r>
    <x v="4"/>
    <x v="2"/>
    <s v=""/>
    <s v=""/>
    <s v=""/>
    <s v=""/>
    <s v=""/>
  </r>
  <r>
    <x v="4"/>
    <x v="2"/>
    <s v=""/>
    <s v=""/>
    <s v=""/>
    <s v=""/>
    <s v=""/>
  </r>
  <r>
    <x v="4"/>
    <x v="2"/>
    <s v=""/>
    <s v=""/>
    <s v=""/>
    <s v=""/>
    <s v=""/>
  </r>
  <r>
    <x v="4"/>
    <x v="2"/>
    <s v=""/>
    <s v=""/>
    <s v=""/>
    <s v=""/>
    <s v=""/>
  </r>
  <r>
    <x v="4"/>
    <x v="2"/>
    <s v=""/>
    <s v=""/>
    <s v=""/>
    <s v=""/>
    <s v=""/>
  </r>
  <r>
    <x v="4"/>
    <x v="2"/>
    <s v=""/>
    <s v=""/>
    <s v=""/>
    <s v=""/>
    <s v=""/>
  </r>
  <r>
    <x v="4"/>
    <x v="2"/>
    <s v=""/>
    <s v=""/>
    <s v=""/>
    <s v=""/>
    <s v=""/>
  </r>
  <r>
    <x v="4"/>
    <x v="2"/>
    <s v=""/>
    <s v=""/>
    <s v=""/>
    <s v=""/>
    <s v=""/>
  </r>
  <r>
    <x v="4"/>
    <x v="2"/>
    <s v=""/>
    <s v=""/>
    <s v=""/>
    <s v=""/>
    <s v=""/>
  </r>
  <r>
    <x v="4"/>
    <x v="2"/>
    <s v=""/>
    <s v=""/>
    <s v=""/>
    <s v=""/>
    <s v=""/>
  </r>
  <r>
    <x v="4"/>
    <x v="2"/>
    <s v=""/>
    <s v=""/>
    <s v=""/>
    <s v=""/>
    <s v=""/>
  </r>
  <r>
    <x v="4"/>
    <x v="2"/>
    <s v=""/>
    <s v=""/>
    <s v=""/>
    <s v=""/>
    <s v=""/>
  </r>
  <r>
    <x v="4"/>
    <x v="2"/>
    <s v=""/>
    <s v=""/>
    <s v=""/>
    <s v=""/>
    <s v=""/>
  </r>
  <r>
    <x v="4"/>
    <x v="2"/>
    <s v=""/>
    <s v=""/>
    <s v=""/>
    <s v=""/>
    <s v=""/>
  </r>
  <r>
    <x v="4"/>
    <x v="2"/>
    <s v=""/>
    <s v=""/>
    <s v=""/>
    <s v=""/>
    <s v=""/>
  </r>
  <r>
    <x v="4"/>
    <x v="2"/>
    <s v=""/>
    <s v=""/>
    <s v=""/>
    <s v=""/>
    <s v=""/>
  </r>
  <r>
    <x v="4"/>
    <x v="2"/>
    <s v=""/>
    <s v=""/>
    <s v=""/>
    <s v=""/>
    <s v=""/>
  </r>
  <r>
    <x v="4"/>
    <x v="2"/>
    <s v=""/>
    <s v=""/>
    <s v=""/>
    <s v=""/>
    <s v=""/>
  </r>
  <r>
    <x v="4"/>
    <x v="2"/>
    <s v=""/>
    <s v=""/>
    <s v=""/>
    <s v=""/>
    <s v=""/>
  </r>
  <r>
    <x v="4"/>
    <x v="2"/>
    <s v=""/>
    <s v=""/>
    <s v=""/>
    <s v=""/>
    <s v=""/>
  </r>
  <r>
    <x v="4"/>
    <x v="2"/>
    <s v=""/>
    <s v=""/>
    <s v=""/>
    <s v=""/>
    <s v=""/>
  </r>
  <r>
    <x v="4"/>
    <x v="2"/>
    <s v=""/>
    <s v=""/>
    <s v=""/>
    <s v=""/>
    <s v=""/>
  </r>
  <r>
    <x v="4"/>
    <x v="2"/>
    <s v=""/>
    <s v=""/>
    <s v=""/>
    <s v=""/>
    <s v=""/>
  </r>
  <r>
    <x v="4"/>
    <x v="2"/>
    <s v=""/>
    <s v=""/>
    <s v=""/>
    <s v=""/>
    <s v=""/>
  </r>
  <r>
    <x v="4"/>
    <x v="2"/>
    <s v=""/>
    <s v=""/>
    <s v=""/>
    <s v=""/>
    <s v=""/>
  </r>
  <r>
    <x v="4"/>
    <x v="2"/>
    <s v=""/>
    <s v=""/>
    <s v=""/>
    <s v=""/>
    <s v=""/>
  </r>
  <r>
    <x v="4"/>
    <x v="2"/>
    <s v=""/>
    <s v=""/>
    <s v=""/>
    <s v=""/>
    <s v=""/>
  </r>
  <r>
    <x v="4"/>
    <x v="2"/>
    <s v=""/>
    <s v=""/>
    <s v=""/>
    <s v=""/>
    <s v=""/>
  </r>
  <r>
    <x v="4"/>
    <x v="2"/>
    <s v=""/>
    <s v=""/>
    <s v=""/>
    <s v=""/>
    <s v=""/>
  </r>
  <r>
    <x v="4"/>
    <x v="2"/>
    <s v=""/>
    <s v=""/>
    <s v=""/>
    <s v=""/>
    <s v=""/>
  </r>
  <r>
    <x v="4"/>
    <x v="2"/>
    <s v=""/>
    <s v=""/>
    <s v=""/>
    <s v=""/>
    <s v=""/>
  </r>
  <r>
    <x v="4"/>
    <x v="2"/>
    <s v=""/>
    <s v=""/>
    <s v=""/>
    <s v=""/>
    <s v=""/>
  </r>
  <r>
    <x v="4"/>
    <x v="2"/>
    <s v=""/>
    <s v=""/>
    <s v=""/>
    <s v=""/>
    <s v=""/>
  </r>
  <r>
    <x v="4"/>
    <x v="2"/>
    <s v=""/>
    <s v=""/>
    <s v=""/>
    <s v=""/>
    <s v=""/>
  </r>
  <r>
    <x v="4"/>
    <x v="2"/>
    <s v=""/>
    <s v=""/>
    <s v=""/>
    <s v=""/>
    <s v=""/>
  </r>
  <r>
    <x v="4"/>
    <x v="2"/>
    <s v=""/>
    <s v=""/>
    <s v=""/>
    <s v=""/>
    <s v=""/>
  </r>
  <r>
    <x v="4"/>
    <x v="2"/>
    <s v=""/>
    <s v=""/>
    <s v=""/>
    <s v=""/>
    <s v=""/>
  </r>
  <r>
    <x v="4"/>
    <x v="2"/>
    <s v=""/>
    <s v=""/>
    <s v=""/>
    <s v=""/>
    <s v=""/>
  </r>
  <r>
    <x v="4"/>
    <x v="2"/>
    <s v=""/>
    <s v=""/>
    <s v=""/>
    <s v=""/>
    <s v=""/>
  </r>
  <r>
    <x v="4"/>
    <x v="2"/>
    <s v=""/>
    <s v=""/>
    <s v=""/>
    <s v=""/>
    <s v=""/>
  </r>
  <r>
    <x v="4"/>
    <x v="2"/>
    <s v=""/>
    <s v=""/>
    <s v=""/>
    <s v=""/>
    <s v=""/>
  </r>
  <r>
    <x v="4"/>
    <x v="2"/>
    <s v=""/>
    <s v=""/>
    <s v=""/>
    <s v=""/>
    <s v=""/>
  </r>
  <r>
    <x v="4"/>
    <x v="2"/>
    <s v=""/>
    <s v=""/>
    <s v=""/>
    <s v=""/>
    <s v=""/>
  </r>
  <r>
    <x v="4"/>
    <x v="2"/>
    <s v=""/>
    <s v=""/>
    <s v=""/>
    <s v=""/>
    <s v=""/>
  </r>
  <r>
    <x v="4"/>
    <x v="2"/>
    <s v=""/>
    <s v=""/>
    <s v=""/>
    <s v=""/>
    <s v=""/>
  </r>
  <r>
    <x v="4"/>
    <x v="2"/>
    <s v=""/>
    <s v=""/>
    <s v=""/>
    <s v=""/>
    <s v=""/>
  </r>
  <r>
    <x v="4"/>
    <x v="2"/>
    <s v=""/>
    <s v=""/>
    <s v=""/>
    <s v=""/>
    <s v=""/>
  </r>
  <r>
    <x v="4"/>
    <x v="2"/>
    <s v=""/>
    <s v=""/>
    <s v=""/>
    <s v=""/>
    <s v=""/>
  </r>
  <r>
    <x v="4"/>
    <x v="2"/>
    <s v=""/>
    <s v=""/>
    <s v=""/>
    <s v=""/>
    <s v=""/>
  </r>
  <r>
    <x v="4"/>
    <x v="2"/>
    <s v=""/>
    <s v=""/>
    <s v=""/>
    <s v=""/>
    <s v=""/>
  </r>
  <r>
    <x v="4"/>
    <x v="2"/>
    <s v=""/>
    <s v=""/>
    <s v=""/>
    <s v=""/>
    <s v=""/>
  </r>
  <r>
    <x v="4"/>
    <x v="2"/>
    <s v=""/>
    <s v=""/>
    <s v=""/>
    <s v=""/>
    <s v=""/>
  </r>
  <r>
    <x v="4"/>
    <x v="2"/>
    <s v=""/>
    <s v=""/>
    <s v=""/>
    <s v=""/>
    <s v=""/>
  </r>
  <r>
    <x v="4"/>
    <x v="2"/>
    <s v=""/>
    <s v=""/>
    <s v=""/>
    <s v=""/>
    <s v=""/>
  </r>
  <r>
    <x v="4"/>
    <x v="2"/>
    <s v=""/>
    <s v=""/>
    <s v=""/>
    <s v=""/>
    <s v=""/>
  </r>
  <r>
    <x v="4"/>
    <x v="2"/>
    <s v=""/>
    <s v=""/>
    <s v=""/>
    <s v=""/>
    <s v=""/>
  </r>
  <r>
    <x v="4"/>
    <x v="2"/>
    <s v=""/>
    <s v=""/>
    <s v=""/>
    <s v=""/>
    <s v=""/>
  </r>
  <r>
    <x v="4"/>
    <x v="2"/>
    <s v=""/>
    <s v=""/>
    <s v=""/>
    <s v=""/>
    <s v=""/>
  </r>
  <r>
    <x v="4"/>
    <x v="2"/>
    <s v=""/>
    <s v=""/>
    <s v=""/>
    <s v=""/>
    <s v=""/>
  </r>
  <r>
    <x v="4"/>
    <x v="2"/>
    <s v=""/>
    <s v=""/>
    <s v=""/>
    <s v=""/>
    <s v=""/>
  </r>
  <r>
    <x v="4"/>
    <x v="2"/>
    <s v=""/>
    <s v=""/>
    <s v=""/>
    <s v=""/>
    <s v=""/>
  </r>
  <r>
    <x v="4"/>
    <x v="2"/>
    <s v=""/>
    <s v=""/>
    <s v=""/>
    <s v=""/>
    <s v=""/>
  </r>
  <r>
    <x v="4"/>
    <x v="2"/>
    <s v=""/>
    <s v=""/>
    <s v=""/>
    <s v=""/>
    <s v=""/>
  </r>
  <r>
    <x v="4"/>
    <x v="2"/>
    <s v=""/>
    <s v=""/>
    <s v=""/>
    <s v=""/>
    <s v=""/>
  </r>
  <r>
    <x v="4"/>
    <x v="2"/>
    <s v=""/>
    <s v=""/>
    <s v=""/>
    <s v=""/>
    <s v=""/>
  </r>
  <r>
    <x v="4"/>
    <x v="2"/>
    <s v=""/>
    <s v=""/>
    <s v=""/>
    <s v=""/>
    <s v=""/>
  </r>
  <r>
    <x v="4"/>
    <x v="2"/>
    <s v=""/>
    <s v=""/>
    <s v=""/>
    <s v=""/>
    <s v=""/>
  </r>
  <r>
    <x v="4"/>
    <x v="2"/>
    <s v=""/>
    <s v=""/>
    <s v=""/>
    <s v=""/>
    <s v=""/>
  </r>
  <r>
    <x v="4"/>
    <x v="2"/>
    <s v=""/>
    <s v=""/>
    <s v=""/>
    <s v=""/>
    <s v=""/>
  </r>
  <r>
    <x v="4"/>
    <x v="2"/>
    <s v=""/>
    <s v=""/>
    <s v=""/>
    <s v=""/>
    <s v=""/>
  </r>
  <r>
    <x v="4"/>
    <x v="2"/>
    <s v=""/>
    <s v=""/>
    <s v=""/>
    <s v=""/>
    <s v=""/>
  </r>
  <r>
    <x v="4"/>
    <x v="2"/>
    <s v=""/>
    <s v=""/>
    <s v=""/>
    <s v=""/>
    <s v=""/>
  </r>
  <r>
    <x v="4"/>
    <x v="2"/>
    <s v=""/>
    <s v=""/>
    <s v=""/>
    <s v=""/>
    <s v=""/>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7C0BBB3-E9B5-4EEA-9C17-1DFB87482973}" name="PivotTable1" cacheId="5" applyNumberFormats="0" applyBorderFormats="0" applyFontFormats="0" applyPatternFormats="0" applyAlignmentFormats="0" applyWidthHeightFormats="1" dataCaption="Werte" grandTotalCaption="Gesamt" updatedVersion="8" minRefreshableVersion="3" itemPrintTitles="1" createdVersion="7" indent="0" showHeaders="0" outline="1" outlineData="1" multipleFieldFilters="0" rowHeaderCaption="je Kostenkategorie">
  <location ref="A4:F13" firstHeaderRow="0" firstDataRow="1" firstDataCol="1"/>
  <pivotFields count="8">
    <pivotField axis="axisRow" showAll="0">
      <items count="6">
        <item x="0"/>
        <item x="1"/>
        <item x="2"/>
        <item x="3"/>
        <item h="1" x="4"/>
        <item t="default"/>
      </items>
    </pivotField>
    <pivotField axis="axisRow" showAll="0">
      <items count="4">
        <item x="1"/>
        <item x="2"/>
        <item x="0"/>
        <item t="default"/>
      </items>
    </pivotField>
    <pivotField dataField="1" numFmtId="44" showAll="0"/>
    <pivotField numFmtId="44" showAll="0"/>
    <pivotField dataField="1" numFmtId="44" showAll="0"/>
    <pivotField dataField="1" numFmtId="44" showAll="0"/>
    <pivotField dataField="1" numFmtId="44" showAll="0"/>
    <pivotField dataField="1" dragToRow="0" dragToCol="0" dragToPage="0" showAll="0" defaultSubtotal="0"/>
  </pivotFields>
  <rowFields count="2">
    <field x="0"/>
    <field x="1"/>
  </rowFields>
  <rowItems count="9">
    <i>
      <x/>
    </i>
    <i r="1">
      <x v="2"/>
    </i>
    <i>
      <x v="1"/>
    </i>
    <i r="1">
      <x v="2"/>
    </i>
    <i>
      <x v="2"/>
    </i>
    <i r="1">
      <x v="2"/>
    </i>
    <i>
      <x v="3"/>
    </i>
    <i r="1">
      <x/>
    </i>
    <i t="grand">
      <x/>
    </i>
  </rowItems>
  <colFields count="1">
    <field x="-2"/>
  </colFields>
  <colItems count="5">
    <i>
      <x/>
    </i>
    <i i="1">
      <x v="1"/>
    </i>
    <i i="2">
      <x v="2"/>
    </i>
    <i i="3">
      <x v="3"/>
    </i>
    <i i="4">
      <x v="4"/>
    </i>
  </colItems>
  <dataFields count="5">
    <dataField name="genehmigte Kosten " fld="2" baseField="0" baseItem="0"/>
    <dataField name="netto " fld="4" baseField="0" baseItem="0"/>
    <dataField name="Ust " fld="5" baseField="0" baseItem="0"/>
    <dataField name="abgerechnete Kosten " fld="7" baseField="0" baseItem="0" numFmtId="44"/>
    <dataField name="verbleibendes Budget " fld="6" baseField="0" baseItem="0"/>
  </dataFields>
  <formats count="8">
    <format dxfId="17">
      <pivotArea outline="0" collapsedLevelsAreSubtotals="1" fieldPosition="0"/>
    </format>
    <format dxfId="16">
      <pivotArea outline="0" collapsedLevelsAreSubtotals="1" fieldPosition="0"/>
    </format>
    <format dxfId="15">
      <pivotArea type="all" dataOnly="0" outline="0" fieldPosition="0"/>
    </format>
    <format dxfId="14">
      <pivotArea outline="0" collapsedLevelsAreSubtotals="1" fieldPosition="0"/>
    </format>
    <format dxfId="13">
      <pivotArea dataOnly="0" labelOnly="1" grandRow="1" outline="0" fieldPosition="0"/>
    </format>
    <format dxfId="12">
      <pivotArea type="all" dataOnly="0" outline="0" fieldPosition="0"/>
    </format>
    <format dxfId="11">
      <pivotArea outline="0" collapsedLevelsAreSubtotals="1" fieldPosition="0"/>
    </format>
    <format dxfId="10">
      <pivotArea dataOnly="0" labelOnly="1" grandRow="1" outline="0" fieldPosition="0"/>
    </format>
  </formats>
  <pivotTableStyleInfo name="PivotStyleLight2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AD982EA-FFD2-4DFF-BA7E-243061F9F898}" name="T_Projektkosten" displayName="T_Projektkosten" ref="B11:G23" totalsRowShown="0" tableBorderDxfId="141">
  <autoFilter ref="B11:G23" xr:uid="{AAD982EA-FFD2-4DFF-BA7E-243061F9F898}"/>
  <tableColumns count="6">
    <tableColumn id="1" xr3:uid="{933246DA-B9AB-4AA1-AB37-F3E9DE5795FB}" name="Kostenposition" dataDxfId="140"/>
    <tableColumn id="2" xr3:uid="{B56908D0-888A-4262-B440-2D8ED5478B25}" name="Kostenkategorie" dataDxfId="139"/>
    <tableColumn id="3" xr3:uid="{C46B100C-1BD1-4F74-B118-F40231231BFB}" name="Arbeitspaket / Kostenart" dataDxfId="138"/>
    <tableColumn id="4" xr3:uid="{240BB88A-74CF-4D6F-A8C4-27436D2B71F9}" name="Betrag Total" dataDxfId="137" dataCellStyle="Input Plus"/>
    <tableColumn id="5" xr3:uid="{076FFFA2-6034-48FA-8571-F203E264E3EC}" name="kurze Beschreibung des Arbeitspakets " dataDxfId="136"/>
    <tableColumn id="6" xr3:uid="{4B9B4637-D82A-467E-8D6E-2EE191EF49A9}" name="key" dataDxfId="135">
      <calculatedColumnFormula>T_Projektkosten[[#This Row],[Kostenkategorie]]&amp;T_Projektkosten[[#This Row],[Arbeitspaket / Kostenart]]</calculatedColumnFormula>
    </tableColumn>
  </tableColumns>
  <tableStyleInfo name="TableStyleLight1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D755E94-5424-4697-BA17-7D8932B7D2A9}" name="T_Abr_Projektkosten" displayName="T_Abr_Projektkosten" ref="A9:M21" totalsRowShown="0" headerRowDxfId="130" dataDxfId="128" headerRowBorderDxfId="129" tableBorderDxfId="127">
  <autoFilter ref="A9:M21" xr:uid="{5D755E94-5424-4697-BA17-7D8932B7D2A9}"/>
  <tableColumns count="13">
    <tableColumn id="1" xr3:uid="{F75A081C-2FE0-4CBE-B13A-B71AA3F222C8}" name="Nr." dataDxfId="126"/>
    <tableColumn id="2" xr3:uid="{0EEF597B-AF0F-436D-B968-1BF127987E57}" name="Rechnungs-_x000a_nummer" dataDxfId="125"/>
    <tableColumn id="3" xr3:uid="{34F7491F-37A1-4AD9-98CC-8A12DAD1168A}" name="Rechnungs-_x000a_datum" dataDxfId="124"/>
    <tableColumn id="4" xr3:uid="{25641FFC-3CFD-4985-9C80-834FC4AA3257}" name="Zahlungsempfänger*in /_x000a_Rechnungsaussteller*in" dataDxfId="123"/>
    <tableColumn id="5" xr3:uid="{0FD2CB8B-26AA-449F-9806-82B4042500CA}" name="Gegenstand der Rechnung" dataDxfId="122"/>
    <tableColumn id="6" xr3:uid="{3E2A60E8-9598-49F4-BB80-CE1BA8AF214B}" name="Kostenkategorie (Sach- oder Drittkosten)" dataDxfId="121"/>
    <tableColumn id="11" xr3:uid="{8C9ADB27-DBB1-4BF6-BD4C-9F63E3B2B234}" name="Arbeitspaket / Kostenart" dataDxfId="120"/>
    <tableColumn id="8" xr3:uid="{A76A83AB-A7E6-4A26-B8A1-35B7AAE950C4}" name="Zahlungs-_x000a_datum" dataDxfId="119"/>
    <tableColumn id="7" xr3:uid="{F7F53C76-B110-48A0-8BBA-31AA62F227C3}" name="Zahlungsbetrag_x000a_laut_x000a_Zahlungsbeleg_x000a_ inklusive USt. in EUR" dataDxfId="118"/>
    <tableColumn id="9" xr3:uid="{9A21A363-590E-4A9A-8DC7-CE9F785155B0}" name="Zahlungsbetrag netto (d.h. Ust., Skonti, Rabatte, Gutschriften, Bankspesen, offene Haftrücklässe, etc. abgezogen/aliquote AfA) in EUR" dataDxfId="117"/>
    <tableColumn id="10" xr3:uid="{E4BBF0B6-7315-4A0F-A532-7B593238C35D}" name="förder-_x000a_barer USt.-Betrag in EUR" dataDxfId="116"/>
    <tableColumn id="12" xr3:uid="{605774BC-DEA1-4207-A1D8-69766E022144}" name="Check" dataDxfId="115">
      <calculatedColumnFormula array="1">_xlfn.IFS(AND(T_Abr_Projektkosten[[#This Row],[Zahlungsbetrag netto (d.h. Ust., Skonti, Rabatte, Gutschriften, Bankspesen, offene Haftrücklässe, etc. abgezogen/aliquote AfA) in EUR]]=0,T_Abr_Projektkosten[[#This Row],[förder-
barer USt.-Betrag in EUR]]=0),"",T_Abr_Projektkosten[[#This Row],[Rechnungs-
datum]]&lt;Antrag_Datum,"Rechnungsdatum vor Antragstellung; Rechnung nicht förderbar",ISERROR(VLOOKUP(T_Abr_Projektkosten[[#This Row],[Kostenkategorie (Sach- oder Drittkosten)]]&amp;T_Abr_Projektkosten[[#This Row],[Arbeitspaket / Kostenart]],T_Projektkosten[key],1,FALSE)),"Arbeitspaket/Kostenkategorie nicht im Plan",OR(ISBLANK(T_Abr_Projektkosten[[#This Row],[Nr.]]),ISBLANK(T_Abr_Projektkosten[[#This Row],[Rechnungs-
nummer]]),ISBLANK(T_Abr_Projektkosten[[#This Row],[Rechnungs-
datum]]),ISBLANK(T_Abr_Projektkosten[[#This Row],[Zahlungsempfänger*in /
Rechnungsaussteller*in]]),ISBLANK(T_Abr_Projektkosten[[#This Row],[Gegenstand der Rechnung]]),ISBLANK(T_Abr_Projektkosten[[#This Row],[Zahlungs-
datum]]),ISBLANK(T_Abr_Projektkosten[[#This Row],[Zahlungsbetrag
laut
Zahlungsbeleg
 inklusive USt. in EUR]])),"Daten unvollständig",TRUE(),"")</calculatedColumnFormula>
    </tableColumn>
    <tableColumn id="13" xr3:uid="{89A19F47-430E-444F-92E8-C31EDC983FF0}" name="Prüfung" dataDxfId="114"/>
  </tableColumns>
  <tableStyleInfo name="TableStyleMedium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8EAB65C-3621-450C-8B48-E69B572325DF}" name="T_Personalkosten" displayName="T_Personalkosten" ref="B7:F14" totalsRowShown="0" headerRowBorderDxfId="112" tableBorderDxfId="111">
  <autoFilter ref="B7:F14" xr:uid="{B8EAB65C-3621-450C-8B48-E69B572325DF}"/>
  <tableColumns count="5">
    <tableColumn id="1" xr3:uid="{E3CC8C02-8E4C-4225-8F1D-0AF601CED347}" name="Name" dataDxfId="110"/>
    <tableColumn id="2" xr3:uid="{50E8814F-9621-42CF-9969-F3B87292CB14}" name="w / m / d" dataDxfId="109"/>
    <tableColumn id="3" xr3:uid="{E34350E1-F1D5-4BCD-9C2B-11DCBD7595E0}" name="Rolle / Zuständigkeit" dataDxfId="108"/>
    <tableColumn id="4" xr3:uid="{2BEE0EA4-8EFE-409F-A9C3-ACBA5D739203}" name="Betrag Total" dataDxfId="107" dataCellStyle="Input Plus"/>
    <tableColumn id="5" xr3:uid="{4A71128C-C697-4EC2-8332-7E41F0430ACB}" name="NameFirst" dataDxfId="106">
      <calculatedColumnFormula>COUNTIF($B$8:T_Personalkosten[[#This Row],[Name]],T_Personalkosten[[#This Row],[Name]])</calculatedColumnFormula>
    </tableColumn>
  </tableColumns>
  <tableStyleInfo name="TableStyleLight1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1024944-C007-485A-A131-DB6E878354B9}" name="T_Abr_Personalkosten" displayName="T_Abr_Personalkosten" ref="A12:K28" headerRowBorderDxfId="102" tableBorderDxfId="101">
  <autoFilter ref="A12:K28" xr:uid="{01024944-C007-485A-A131-DB6E878354B9}"/>
  <tableColumns count="11">
    <tableColumn id="1" xr3:uid="{70721691-D8FF-4EB0-90C3-DBB7E9E163E1}" name="Name" totalsRowLabel="Ergebnis" dataDxfId="100" totalsRowDxfId="99"/>
    <tableColumn id="2" xr3:uid="{AF584262-1E0E-4585-9BCD-6F4ABBCD1CA1}" name="Monat" dataDxfId="98" totalsRowDxfId="97"/>
    <tableColumn id="3" xr3:uid="{76255FE1-09B4-487D-8D02-39CAC42D9326}" name="Tätigkeit / Zuständigkeit" dataDxfId="96" totalsRowDxfId="95"/>
    <tableColumn id="5" xr3:uid="{5F8E87B7-9465-43E8-8DE7-846B91F34CE6}" name="Anzahl der Arbeitsstunden/Monat" dataDxfId="94" totalsRowDxfId="93"/>
    <tableColumn id="8" xr3:uid="{77B7A0F1-EF87-4694-91A6-19AC110D9400}" name="Betrag" dataDxfId="1" totalsRowDxfId="92">
      <calculatedColumnFormula>T_Abr_Personalkosten[[#This Row],[Anzahl der Arbeitsstunden/Monat]]*Pers_Stundensatz</calculatedColumnFormula>
    </tableColumn>
    <tableColumn id="4" xr3:uid="{C1FBD78F-5E7F-4196-94C3-BA4AB38249F9}" name="Betrag Förderbar" totalsRowFunction="sum" dataDxfId="0" totalsRowDxfId="91">
      <calculatedColumnFormula>IF(LEN(T_Abr_Personalkosten[[#This Row],[Prüfung]])&gt;0,0,IF(T_Abr_Personalkosten[[#This Row],[lfdSumme]]&lt;=max_Perskosten_Monat,T_Abr_Personalkosten[[#This Row],[Betrag]],IF(T_Abr_Personalkosten[[#This Row],[Betrag]]&lt;(max_Perskosten_Monat-T_Abr_Personalkosten[[#This Row],[lfdSumme_vorher]]),T_Abr_Personalkosten[[#This Row],[Betrag]],max_Perskosten_Monat-T_Abr_Personalkosten[[#This Row],[lfdSumme_vorher]])))</calculatedColumnFormula>
    </tableColumn>
    <tableColumn id="6" xr3:uid="{615EA48A-7B94-438B-B6C0-302EA70EC791}" name="SummeMonat" dataDxfId="90" totalsRowDxfId="89">
      <calculatedColumnFormula>SUMIFS(T_Abr_Personalkosten[Anzahl der Arbeitsstunden/Monat],T_Abr_Personalkosten[Name],T_Abr_Personalkosten[[#This Row],[Name]],T_Abr_Personalkosten[Monat],T_Abr_Personalkosten[[#This Row],[Monat]])*Pers_Stundensatz</calculatedColumnFormula>
    </tableColumn>
    <tableColumn id="7" xr3:uid="{8709FBF1-500A-4DCA-BF91-3C2EB87EF7CD}" name="lfdSumme" dataDxfId="88" totalsRowDxfId="87">
      <calculatedColumnFormula>SUMIFS($D$13:T_Abr_Personalkosten[[#This Row],[Anzahl der Arbeitsstunden/Monat]],$A$13:T_Abr_Personalkosten[[#This Row],[Name]],T_Abr_Personalkosten[[#This Row],[Name]],$B$13:T_Abr_Personalkosten[[#This Row],[Monat]],T_Abr_Personalkosten[[#This Row],[Monat]])*Pers_Stundensatz</calculatedColumnFormula>
    </tableColumn>
    <tableColumn id="9" xr3:uid="{39EE1873-BFE5-458F-892D-F118596C7561}" name="lfdSumme_vorher" dataDxfId="86" totalsRowDxfId="85">
      <calculatedColumnFormula>SUMIFS($D$13:T_Abr_Personalkosten[[#This Row],[Anzahl der Arbeitsstunden/Monat]],$A$13:T_Abr_Personalkosten[[#This Row],[Name]],T_Abr_Personalkosten[[#This Row],[Name]],$B$13:T_Abr_Personalkosten[[#This Row],[Monat]],T_Abr_Personalkosten[[#This Row],[Monat]])*Pers_Stundensatz-T_Abr_Personalkosten[[#This Row],[Betrag]]</calculatedColumnFormula>
    </tableColumn>
    <tableColumn id="10" xr3:uid="{B68248AC-30A1-474E-AB72-F441CA064F94}" name="Check" dataDxfId="84" totalsRowDxfId="83">
      <calculatedColumnFormula array="1">_xlfn.IFS(ISBLANK(T_Abr_Personalkosten[[#This Row],[Anzahl der Arbeitsstunden/Monat]]),"",ISERROR(VLOOKUP(T_Abr_Personalkosten[[#This Row],[Name]],T_Personalkosten[Name],1,FALSE)),"Person nicht im Plan",OR(ISBLANK(T_Abr_Personalkosten[[#This Row],[Name]]),ISBLANK(T_Abr_Personalkosten[[#This Row],[Monat]]),ISBLANK(T_Abr_Personalkosten[[#This Row],[Tätigkeit / Zuständigkeit]])),"Daten unvollständig",TRUE(),"")</calculatedColumnFormula>
    </tableColumn>
    <tableColumn id="11" xr3:uid="{B4DC8FD6-0D40-467C-A3C3-9E3BD8E9CD10}" name="Prüfung" dataDxfId="82" totalsRowDxfId="81" dataCellStyle="Berechnung"/>
  </tableColumns>
  <tableStyleInfo name="TableStyleMedium3"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3D5915F1-B651-493A-9C43-9E931DA706CE}" name="T_Mietkosten" displayName="T_Mietkosten" ref="B6:D10" totalsRowShown="0" headerRowBorderDxfId="79" tableBorderDxfId="78">
  <autoFilter ref="B6:D10" xr:uid="{3D5915F1-B651-493A-9C43-9E931DA706CE}"/>
  <tableColumns count="3">
    <tableColumn id="1" xr3:uid="{7D89562A-8D7C-4AD1-B0DF-3025D9ECCC8F}" name="Bezeichnung" dataDxfId="77"/>
    <tableColumn id="2" xr3:uid="{5CCE762E-8749-40C1-8EBF-484FE0E52D84}" name="Details" dataDxfId="76"/>
    <tableColumn id="3" xr3:uid="{C21C1FAE-089B-45A2-9275-60BF5ABC23B4}" name="Betrag Total" dataDxfId="75" dataCellStyle="Input Plus"/>
  </tableColumns>
  <tableStyleInfo name="TableStyleLight1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74EE3242-739C-4B57-A695-79FAB34013BB}" name="T_Abr_Mietkosten" displayName="T_Abr_Mietkosten" ref="A9:L16" totalsRowShown="0" headerRowDxfId="69" dataDxfId="67" headerRowBorderDxfId="68" tableBorderDxfId="66">
  <autoFilter ref="A9:L16" xr:uid="{5D755E94-5424-4697-BA17-7D8932B7D2A9}"/>
  <tableColumns count="12">
    <tableColumn id="1" xr3:uid="{3A383401-98EE-412B-97C1-EF24FF438225}" name="Nr." dataDxfId="65"/>
    <tableColumn id="2" xr3:uid="{8A9D2226-9267-4200-ABB8-8891CF799026}" name="Rechnungs-_x000a_nummer" dataDxfId="64"/>
    <tableColumn id="3" xr3:uid="{8EEBCD40-144C-4AA1-BDA6-C5356037DF9D}" name="Rechnungs-_x000a_datum" dataDxfId="63"/>
    <tableColumn id="4" xr3:uid="{48D7BA79-AB47-4031-9A1F-7CB459CC6A05}" name="Zahlungsempfänger*in /_x000a_Rechnungsaussteller*in" dataDxfId="62"/>
    <tableColumn id="5" xr3:uid="{22C9DA7E-F2B1-4907-BC40-5DE90F171B27}" name="Gegenstand der Rechnung" dataDxfId="61"/>
    <tableColumn id="6" xr3:uid="{550D38A2-D432-40D4-902A-107EB43D78AC}" name="Bezeichnung" dataDxfId="60"/>
    <tableColumn id="7" xr3:uid="{3EF71125-8F06-4E99-A0B0-A992E8C834BA}" name="Zahlungsbetrag_x000a_laut_x000a_Zahlungsbeleg_x000a_ inklusive USt. in EUR" dataDxfId="59"/>
    <tableColumn id="8" xr3:uid="{F79190A5-EDE5-49AD-90BA-DB286F8E16B0}" name="Zahlungs-_x000a_datum" dataDxfId="58"/>
    <tableColumn id="9" xr3:uid="{72DDF850-C76C-49FC-ABF8-76670A4451B4}" name="Zahlungsbetrag netto (d.h. Ust., Skonti, Rabatte, Gutschriften, Bankspesen, offene Haftrücklässe, etc. abgezogen) in EUR" dataDxfId="57"/>
    <tableColumn id="10" xr3:uid="{7EA6F213-B240-4051-A22D-D7A6408F2EEA}" name="förder-_x000a_barer USt.-Betrag in EUR" dataDxfId="56"/>
    <tableColumn id="11" xr3:uid="{50384C88-FF8A-404B-8DAB-E84F0D26DC27}" name="Check" dataDxfId="55">
      <calculatedColumnFormula array="1">_xlfn.IFS(AND(T_Abr_Mietkosten[[#This Row],[Zahlungsbetrag netto (d.h. Ust., Skonti, Rabatte, Gutschriften, Bankspesen, offene Haftrücklässe, etc. abgezogen) in EUR]]=0,T_Abr_Mietkosten[[#This Row],[förder-
barer USt.-Betrag in EUR]]=0),"",ISERROR(VLOOKUP(T_Abr_Mietkosten[[#This Row],[Bezeichnung]],T_Mietkosten[Bezeichnung],1,FALSE)),"Bezeichnung nicht im Plan",OR(ISBLANK(T_Abr_Mietkosten[[#This Row],[Rechnungs-
nummer]]),ISBLANK(T_Abr_Mietkosten[[#This Row],[Rechnungs-
datum]]),ISBLANK(T_Abr_Mietkosten[[#This Row],[Zahlungsempfänger*in /
Rechnungsaussteller*in]]),ISBLANK(T_Abr_Mietkosten[[#This Row],[Gegenstand der Rechnung]]),ISBLANK(T_Abr_Mietkosten[[#This Row],[Zahlungs-
datum]])),"Daten unvollständig",T_Abr_Mietkosten[[#This Row],[Rechnungs-
datum]]&lt;Antrag_Datum,"Rechnungsdatum vor Antragstellung; Rechnung nicht förderbar",TRUE(),"")</calculatedColumnFormula>
    </tableColumn>
    <tableColumn id="12" xr3:uid="{F9745F19-3E60-45CA-93C3-D9133D7AD4A3}" name="Prüfung" dataDxfId="54"/>
  </tableColumns>
  <tableStyleInfo name="TableStyleMedium3"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55688787-DCBA-4105-B8BC-626D3BC34E0A}" name="T_Reisekosten" displayName="T_Reisekosten" ref="B6:D12" totalsRowShown="0" headerRowBorderDxfId="52" tableBorderDxfId="51" totalsRowBorderDxfId="50">
  <autoFilter ref="B6:D12" xr:uid="{55688787-DCBA-4105-B8BC-626D3BC34E0A}"/>
  <tableColumns count="3">
    <tableColumn id="1" xr3:uid="{D697B2AD-1056-44C8-AA83-7D7533344FBE}" name="Kostenposition" dataDxfId="49"/>
    <tableColumn id="2" xr3:uid="{8DA660B9-0AD5-43E9-B1CE-1A511142A4DF}" name="Kostenbeschreibung" dataDxfId="48"/>
    <tableColumn id="3" xr3:uid="{DC1B5E10-CCB4-4462-8E3A-786664A6FFC1}" name="Betrag Total" dataDxfId="47" dataCellStyle="Input Plus"/>
  </tableColumns>
  <tableStyleInfo name="TableStyleLight1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F904DDA0-4AEB-47D4-8F71-FD3F1235826D}" name="T_Abr_Reisekosten" displayName="T_Abr_Reisekosten" ref="A9:K17" totalsRowShown="0" headerRowDxfId="42" dataDxfId="40" headerRowBorderDxfId="41" tableBorderDxfId="39">
  <autoFilter ref="A9:K17" xr:uid="{5D755E94-5424-4697-BA17-7D8932B7D2A9}"/>
  <tableColumns count="11">
    <tableColumn id="1" xr3:uid="{2DABA155-FA35-4BC8-8E52-5AE0D9313929}" name="Nr." dataDxfId="38"/>
    <tableColumn id="2" xr3:uid="{5FB29669-2CE5-42ED-B16F-BA22C28B5787}" name="Rechnungs-_x000a_nummer" dataDxfId="37"/>
    <tableColumn id="3" xr3:uid="{06B46A57-7129-41BA-AF9D-EF766786EC2D}" name="Rechnungs-_x000a_datum" dataDxfId="36"/>
    <tableColumn id="4" xr3:uid="{F93FEFF9-5C5B-47F2-BA04-ECE53E034630}" name="Zahlungsempfänger*in /_x000a_Rechnungsaussteller*in" dataDxfId="35"/>
    <tableColumn id="5" xr3:uid="{DBEB7EC1-0A7C-4E1D-9A89-826E7D3BCBC6}" name="Gegenstand der Rechnung" dataDxfId="34"/>
    <tableColumn id="7" xr3:uid="{9B671CA6-33A9-4E8D-A216-6AB8CDDD2EF5}" name="Zahlungsbetrag_x000a_laut_x000a_Zahlungsbeleg_x000a_ inklusive USt. in EUR" dataDxfId="33"/>
    <tableColumn id="8" xr3:uid="{68155CB8-CC12-4F5E-A41E-7E274923E860}" name="Zahlungs-_x000a_datum" dataDxfId="32"/>
    <tableColumn id="9" xr3:uid="{2F8D0A35-41FC-412D-80E7-6CC5A6B953F4}" name="Zahlungsbetrag netto (d.h. Ust., Skonti, Rabatte, Gutschriften, Bankspesen, offene Haftrücklässe, etc. abgezogen) in EUR" dataDxfId="31"/>
    <tableColumn id="10" xr3:uid="{5D7CE82B-356B-4B5F-AE1F-FA1A418E0325}" name="förder-_x000a_barer USt.-Betrag in EUR" dataDxfId="30"/>
    <tableColumn id="6" xr3:uid="{9401C699-DDB4-40F1-A210-0611D3663C7D}" name="Check" dataDxfId="29">
      <calculatedColumnFormula array="1">_xlfn.IFS(AND(T_Abr_Reisekosten[[#This Row],[Zahlungsbetrag netto (d.h. Ust., Skonti, Rabatte, Gutschriften, Bankspesen, offene Haftrücklässe, etc. abgezogen) in EUR]]=0,T_Abr_Reisekosten[[#This Row],[förder-
barer USt.-Betrag in EUR]]=0),"",OR(ISBLANK(T_Abr_Reisekosten[[#This Row],[Rechnungs-
nummer]]),ISBLANK(T_Abr_Reisekosten[[#This Row],[Rechnungs-
datum]]),ISBLANK(T_Abr_Reisekosten[[#This Row],[Zahlungsempfänger*in /
Rechnungsaussteller*in]]),ISBLANK(T_Abr_Reisekosten[[#This Row],[Gegenstand der Rechnung]]),ISBLANK(T_Abr_Reisekosten[[#This Row],[Zahlungs-
datum]])),"Daten unvollständig",T_Abr_Reisekosten[[#This Row],[Rechnungs-
datum]]&lt;Antrag_Datum,"Rechnungsdatum vor Antragstellung; Rechnung nicht förderbar",TRUE(),"")</calculatedColumnFormula>
    </tableColumn>
    <tableColumn id="11" xr3:uid="{A55DFC53-B2B8-4C3E-A807-A7B66040FF97}" name="Prüfung" dataDxfId="28"/>
  </tableColumns>
  <tableStyleInfo name="TableStyleMedium3"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3D4C67BE-0838-400E-B183-AE8445E9E760}" name="Tabelle31215" displayName="Tabelle31215" ref="N9:S10" totalsRowShown="0" headerRowDxfId="27" dataDxfId="25" headerRowBorderDxfId="26">
  <autoFilter ref="N9:S10" xr:uid="{3D4C67BE-0838-400E-B183-AE8445E9E760}"/>
  <tableColumns count="6">
    <tableColumn id="1" xr3:uid="{85F17C26-7D42-4D1D-9A35-4F95A0421F7B}" name="Kostenkategorie" dataDxfId="24"/>
    <tableColumn id="4" xr3:uid="{8D4DCE26-6C11-41C0-BEB8-BC4C2334391B}" name="genehmigte Reisekosten" dataDxfId="23">
      <calculatedColumnFormula>Sum_Reise_genehmigt</calculatedColumnFormula>
    </tableColumn>
    <tableColumn id="2" xr3:uid="{1CA986C2-BEBE-4022-B417-FFACE3EFBA79}" name="Summe d. Rechnungen" dataDxfId="22">
      <calculatedColumnFormula>Sum_Reise</calculatedColumnFormula>
    </tableColumn>
    <tableColumn id="6" xr3:uid="{31484303-2264-48BE-8566-1B159A9FAC43}" name="netto" dataDxfId="21">
      <calculatedColumnFormula>Tabelle31215[[#This Row],[Summe d. Rechnungen]]</calculatedColumnFormula>
    </tableColumn>
    <tableColumn id="5" xr3:uid="{E73F1E85-47B7-4DF1-A033-2D54C546180A}" name="Ust" dataDxfId="20">
      <calculatedColumnFormula>0</calculatedColumnFormula>
    </tableColumn>
    <tableColumn id="3" xr3:uid="{CC2F69AD-60E7-4AF7-9328-736991E09019}" name="Verbleibendes Budget" dataDxfId="19">
      <calculatedColumnFormula>Tabelle31215[[#This Row],[genehmigte Reisekosten]]-Tabelle31215[[#This Row],[Summe d. Rechnungen]]</calculatedColumnFormula>
    </tableColumn>
  </tableColumns>
  <tableStyleInfo name="TableStyleLight1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0A80A3A-4761-4C48-893F-DDBEB5DD7F24}" name="tbl_Monat" displayName="tbl_Monat" ref="A1:A13" totalsRowShown="0" headerRowDxfId="6" headerRowBorderDxfId="5" tableBorderDxfId="4" totalsRowBorderDxfId="3">
  <autoFilter ref="A1:A13" xr:uid="{10A80A3A-4761-4C48-893F-DDBEB5DD7F24}"/>
  <tableColumns count="1">
    <tableColumn id="1" xr3:uid="{FA1E2243-B2B0-4954-A6ED-1BF86983BD61}" name="Monate" dataDxfId="2"/>
  </tableColumns>
  <tableStyleInfo name="TableStyleLight9"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B8D37C11-434A-48FD-B988-42DD8AAF9E9C}" name="tbl_Kostenart" displayName="tbl_Kostenart" ref="C1:D6" totalsRowShown="0">
  <autoFilter ref="C1:D6" xr:uid="{B8D37C11-434A-48FD-B988-42DD8AAF9E9C}"/>
  <tableColumns count="2">
    <tableColumn id="2" xr3:uid="{FDCDC074-3F15-4B31-9A43-F5BA5F3E3254}" name="Kostenartgruppe"/>
    <tableColumn id="1" xr3:uid="{761A9382-C594-48F0-AA8F-0A001DE84FAE}" name="Kostenart"/>
  </tableColumns>
  <tableStyleInfo name="TableStyleLight1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58F6681-345D-426C-822A-068E50F6263E}" name="tbl_Gender" displayName="tbl_Gender" ref="F1:F4" totalsRowShown="0">
  <autoFilter ref="F1:F4" xr:uid="{258F6681-345D-426C-822A-068E50F6263E}"/>
  <tableColumns count="1">
    <tableColumn id="1" xr3:uid="{E30490C0-2077-41FD-BED8-301110560FFC}" name="Gender"/>
  </tableColumns>
  <tableStyleInfo name="TableStyleLight12" showFirstColumn="0" showLastColumn="0" showRowStripes="1" showColumnStripes="0"/>
</table>
</file>

<file path=xl/theme/theme1.xml><?xml version="1.0" encoding="utf-8"?>
<a:theme xmlns:a="http://schemas.openxmlformats.org/drawingml/2006/main" name="aws">
  <a:themeElements>
    <a:clrScheme name="PPT-AR">
      <a:dk1>
        <a:srgbClr val="00377A"/>
      </a:dk1>
      <a:lt1>
        <a:srgbClr val="FFFFFF"/>
      </a:lt1>
      <a:dk2>
        <a:srgbClr val="000000"/>
      </a:dk2>
      <a:lt2>
        <a:srgbClr val="2E75B6"/>
      </a:lt2>
      <a:accent1>
        <a:srgbClr val="00DCBE"/>
      </a:accent1>
      <a:accent2>
        <a:srgbClr val="7CA9B2"/>
      </a:accent2>
      <a:accent3>
        <a:srgbClr val="9DC3E6"/>
      </a:accent3>
      <a:accent4>
        <a:srgbClr val="2E75B6"/>
      </a:accent4>
      <a:accent5>
        <a:srgbClr val="1F4E79"/>
      </a:accent5>
      <a:accent6>
        <a:srgbClr val="00B0F0"/>
      </a:accent6>
      <a:hlink>
        <a:srgbClr val="00B0F0"/>
      </a:hlink>
      <a:folHlink>
        <a:srgbClr val="65B1FE"/>
      </a:folHlink>
    </a:clrScheme>
    <a:fontScheme name="Office Klassisch 2">
      <a:majorFont>
        <a:latin typeface="Arial"/>
        <a:ea typeface=""/>
        <a:cs typeface=""/>
        <a:font script="Jpan" typeface="ＭＳ Ｐゴシック"/>
        <a:font script="Hang" typeface="돋움"/>
        <a:font script="Hans" typeface="华文新魏"/>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돋움"/>
        <a:font script="Hans" typeface="华文新魏"/>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aws" id="{F4298D70-6DA9-426F-98D7-155C9CC83057}" vid="{E5BAFAA9-EDF1-4280-A89F-DC393B5DFFCA}"/>
    </a:ext>
  </a:extLst>
</a:theme>
</file>

<file path=xl/threadedComments/threadedComment1.xml><?xml version="1.0" encoding="utf-8"?>
<ThreadedComments xmlns="http://schemas.microsoft.com/office/spreadsheetml/2018/threadedcomments" xmlns:x="http://schemas.openxmlformats.org/spreadsheetml/2006/main">
  <threadedComment ref="O2" dT="2022-09-06T09:52:18.91" personId="{014128D1-6351-4B0D-BF10-2BF19E1B1633}" id="{1BF85B38-CFD9-4380-8ADC-A033F5C7901A}">
    <text>Zwischen Spalte O &amp; P neue Spalte mit "Genehmigte Kosten"</text>
  </threadedComment>
</ThreadedComments>
</file>

<file path=xl/threadedComments/threadedComment2.xml><?xml version="1.0" encoding="utf-8"?>
<ThreadedComments xmlns="http://schemas.microsoft.com/office/spreadsheetml/2018/threadedcomments" xmlns:x="http://schemas.openxmlformats.org/spreadsheetml/2006/main">
  <threadedComment ref="N2" dT="2022-09-06T09:52:18.91" personId="{014128D1-6351-4B0D-BF10-2BF19E1B1633}" id="{9A5A210D-0203-4B14-B99D-F54A2D39D756}">
    <text>Zwischen Spalte O &amp; P neue Spalte mit "Genehmigte Kosten"</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table" Target="../tables/table6.xml"/></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7" Type="http://schemas.microsoft.com/office/2017/10/relationships/threadedComment" Target="../threadedComments/threadedComment2.xml"/><Relationship Id="rId2" Type="http://schemas.openxmlformats.org/officeDocument/2006/relationships/drawing" Target="../drawings/drawing5.xml"/><Relationship Id="rId1" Type="http://schemas.openxmlformats.org/officeDocument/2006/relationships/printerSettings" Target="../printerSettings/printerSettings7.bin"/><Relationship Id="rId6" Type="http://schemas.openxmlformats.org/officeDocument/2006/relationships/comments" Target="../comments2.xml"/><Relationship Id="rId5" Type="http://schemas.openxmlformats.org/officeDocument/2006/relationships/table" Target="../tables/table9.xml"/><Relationship Id="rId4"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9.bin"/><Relationship Id="rId1" Type="http://schemas.openxmlformats.org/officeDocument/2006/relationships/pivotTable" Target="../pivotTables/pivotTable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table" Target="../tables/table11.xml"/><Relationship Id="rId1" Type="http://schemas.openxmlformats.org/officeDocument/2006/relationships/table" Target="../tables/table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40E4C-3D4D-45BC-85BC-1B30E09A5D7E}">
  <sheetPr codeName="Tabelle1"/>
  <dimension ref="A1:F31"/>
  <sheetViews>
    <sheetView tabSelected="1" zoomScale="110" zoomScaleNormal="110" workbookViewId="0">
      <selection activeCell="B9" sqref="B9"/>
    </sheetView>
  </sheetViews>
  <sheetFormatPr baseColWidth="10" defaultColWidth="10.69921875" defaultRowHeight="13.8" x14ac:dyDescent="0.25"/>
  <cols>
    <col min="1" max="1" width="3.09765625" customWidth="1"/>
    <col min="2" max="2" width="139" customWidth="1"/>
  </cols>
  <sheetData>
    <row r="1" spans="1:6" ht="30" x14ac:dyDescent="0.5">
      <c r="B1" s="10" t="s">
        <v>6</v>
      </c>
    </row>
    <row r="3" spans="1:6" ht="17.399999999999999" x14ac:dyDescent="0.3">
      <c r="A3" s="154" t="s">
        <v>142</v>
      </c>
      <c r="B3" s="151"/>
      <c r="C3" s="150"/>
      <c r="D3" s="152"/>
      <c r="E3" s="152"/>
      <c r="F3" s="152"/>
    </row>
    <row r="5" spans="1:6" ht="43.5" customHeight="1" x14ac:dyDescent="0.25">
      <c r="A5" s="155" t="s">
        <v>144</v>
      </c>
      <c r="B5" s="156" t="s">
        <v>161</v>
      </c>
    </row>
    <row r="6" spans="1:6" ht="30" customHeight="1" x14ac:dyDescent="0.25">
      <c r="A6" s="155" t="s">
        <v>145</v>
      </c>
      <c r="B6" s="156" t="s">
        <v>154</v>
      </c>
    </row>
    <row r="7" spans="1:6" ht="45" customHeight="1" x14ac:dyDescent="0.25">
      <c r="A7" s="155" t="s">
        <v>146</v>
      </c>
      <c r="B7" s="156" t="s">
        <v>155</v>
      </c>
    </row>
    <row r="8" spans="1:6" ht="44.25" customHeight="1" x14ac:dyDescent="0.25">
      <c r="A8" s="155" t="s">
        <v>147</v>
      </c>
      <c r="B8" s="156" t="s">
        <v>156</v>
      </c>
    </row>
    <row r="9" spans="1:6" ht="43.5" customHeight="1" x14ac:dyDescent="0.25">
      <c r="A9" s="155" t="s">
        <v>148</v>
      </c>
      <c r="B9" s="156" t="s">
        <v>143</v>
      </c>
    </row>
    <row r="10" spans="1:6" ht="29.25" customHeight="1" x14ac:dyDescent="0.25">
      <c r="A10" s="155" t="s">
        <v>149</v>
      </c>
      <c r="B10" s="156" t="s">
        <v>157</v>
      </c>
    </row>
    <row r="11" spans="1:6" ht="28.5" customHeight="1" x14ac:dyDescent="0.25">
      <c r="A11" s="155" t="s">
        <v>150</v>
      </c>
      <c r="B11" s="156" t="s">
        <v>158</v>
      </c>
    </row>
    <row r="12" spans="1:6" ht="15.75" customHeight="1" x14ac:dyDescent="0.25">
      <c r="A12" s="155" t="s">
        <v>151</v>
      </c>
      <c r="B12" s="156" t="s">
        <v>162</v>
      </c>
    </row>
    <row r="13" spans="1:6" ht="27.6" x14ac:dyDescent="0.25">
      <c r="A13" s="155" t="s">
        <v>152</v>
      </c>
      <c r="B13" s="156" t="s">
        <v>159</v>
      </c>
    </row>
    <row r="14" spans="1:6" ht="16.5" customHeight="1" x14ac:dyDescent="0.25">
      <c r="A14" s="155" t="s">
        <v>153</v>
      </c>
      <c r="B14" s="156" t="s">
        <v>160</v>
      </c>
    </row>
    <row r="15" spans="1:6" x14ac:dyDescent="0.25">
      <c r="B15" s="153"/>
    </row>
    <row r="16" spans="1:6" x14ac:dyDescent="0.25">
      <c r="B16" s="153"/>
    </row>
    <row r="17" spans="2:2" x14ac:dyDescent="0.25">
      <c r="B17" s="153"/>
    </row>
    <row r="18" spans="2:2" x14ac:dyDescent="0.25">
      <c r="B18" s="153"/>
    </row>
    <row r="19" spans="2:2" x14ac:dyDescent="0.25">
      <c r="B19" s="153"/>
    </row>
    <row r="20" spans="2:2" x14ac:dyDescent="0.25">
      <c r="B20" s="153"/>
    </row>
    <row r="21" spans="2:2" x14ac:dyDescent="0.25">
      <c r="B21" s="153"/>
    </row>
    <row r="22" spans="2:2" x14ac:dyDescent="0.25">
      <c r="B22" s="153"/>
    </row>
    <row r="23" spans="2:2" x14ac:dyDescent="0.25">
      <c r="B23" s="153"/>
    </row>
    <row r="24" spans="2:2" x14ac:dyDescent="0.25">
      <c r="B24" s="153"/>
    </row>
    <row r="25" spans="2:2" x14ac:dyDescent="0.25">
      <c r="B25" s="153"/>
    </row>
    <row r="26" spans="2:2" x14ac:dyDescent="0.25">
      <c r="B26" s="153"/>
    </row>
    <row r="27" spans="2:2" x14ac:dyDescent="0.25">
      <c r="B27" s="153"/>
    </row>
    <row r="28" spans="2:2" x14ac:dyDescent="0.25">
      <c r="B28" s="153"/>
    </row>
    <row r="29" spans="2:2" x14ac:dyDescent="0.25">
      <c r="B29" s="153"/>
    </row>
    <row r="30" spans="2:2" x14ac:dyDescent="0.25">
      <c r="B30" s="153"/>
    </row>
    <row r="31" spans="2:2" x14ac:dyDescent="0.25">
      <c r="B31" s="153"/>
    </row>
  </sheetData>
  <sheetProtection algorithmName="SHA-512" hashValue="MJgQFc0G4iDLH8iRYAGXG67JvIOXGCmdWIUGE/WGclPGcmoYlfEWIRNnjPAzggrKPqwmnTJdLHt1q0JMj0Y61Q==" saltValue="wi6ACgLN35nkv/JMQ/YHvg==" spinCount="100000" sheet="1" objects="1" scenarios="1"/>
  <phoneticPr fontId="9" type="noConversion"/>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FD1D0C-7CB1-4AF4-B6F5-231CE00629EF}">
  <sheetPr codeName="Tabelle2"/>
  <dimension ref="A1:G24"/>
  <sheetViews>
    <sheetView workbookViewId="0">
      <selection activeCell="D17" sqref="D17"/>
    </sheetView>
  </sheetViews>
  <sheetFormatPr baseColWidth="10" defaultColWidth="10.69921875" defaultRowHeight="13.8" x14ac:dyDescent="0.25"/>
  <cols>
    <col min="1" max="1" width="19.5" customWidth="1"/>
    <col min="2" max="2" width="18.69921875" customWidth="1"/>
    <col min="3" max="3" width="38.19921875" customWidth="1"/>
    <col min="4" max="4" width="48.3984375" customWidth="1"/>
    <col min="5" max="5" width="20.69921875" customWidth="1"/>
    <col min="6" max="6" width="66.19921875" customWidth="1"/>
    <col min="7" max="7" width="11.5" hidden="1" customWidth="1"/>
    <col min="8" max="8" width="17.59765625" customWidth="1"/>
  </cols>
  <sheetData>
    <row r="1" spans="1:7" ht="30" x14ac:dyDescent="0.5">
      <c r="A1" s="10" t="s">
        <v>6</v>
      </c>
      <c r="B1" s="10"/>
      <c r="C1" s="1"/>
      <c r="D1" s="1"/>
      <c r="E1" s="1"/>
    </row>
    <row r="2" spans="1:7" x14ac:dyDescent="0.25">
      <c r="A2" s="4"/>
      <c r="B2" s="4"/>
      <c r="C2" s="1"/>
      <c r="D2" s="1"/>
      <c r="E2" s="1"/>
    </row>
    <row r="3" spans="1:7" x14ac:dyDescent="0.25">
      <c r="A3" s="4" t="s">
        <v>26</v>
      </c>
      <c r="B3" s="4"/>
      <c r="C3" s="126"/>
      <c r="D3" s="1"/>
      <c r="E3" s="1"/>
    </row>
    <row r="4" spans="1:7" x14ac:dyDescent="0.25">
      <c r="A4" s="4" t="s">
        <v>129</v>
      </c>
      <c r="C4" s="126"/>
    </row>
    <row r="5" spans="1:7" x14ac:dyDescent="0.25">
      <c r="A5" s="4" t="s">
        <v>7</v>
      </c>
      <c r="B5" s="4"/>
      <c r="C5" s="126"/>
      <c r="D5" s="1"/>
      <c r="E5" s="2" t="s">
        <v>0</v>
      </c>
      <c r="F5" s="128"/>
    </row>
    <row r="6" spans="1:7" x14ac:dyDescent="0.25">
      <c r="A6" s="4" t="s">
        <v>128</v>
      </c>
      <c r="B6" s="1"/>
      <c r="C6" s="127"/>
      <c r="D6" s="106" t="str">
        <f>IF(ISNUMBER(Antrag_Datum),"","Antragsdatum fehlt!")</f>
        <v>Antragsdatum fehlt!</v>
      </c>
      <c r="E6" s="1"/>
      <c r="F6" s="1"/>
    </row>
    <row r="7" spans="1:7" ht="14.7" customHeight="1" x14ac:dyDescent="0.25"/>
    <row r="8" spans="1:7" ht="72.599999999999994" customHeight="1" x14ac:dyDescent="0.25">
      <c r="A8" s="157" t="s">
        <v>130</v>
      </c>
      <c r="B8" s="157"/>
      <c r="C8" s="157"/>
      <c r="D8" s="157"/>
      <c r="E8" s="157"/>
      <c r="F8" s="157"/>
    </row>
    <row r="10" spans="1:7" ht="14.4" thickBot="1" x14ac:dyDescent="0.3">
      <c r="A10" s="3" t="s">
        <v>10</v>
      </c>
      <c r="B10" s="158" t="s">
        <v>1</v>
      </c>
      <c r="C10" s="159"/>
      <c r="D10" s="159"/>
      <c r="E10" s="159"/>
      <c r="F10" s="22" t="s">
        <v>4</v>
      </c>
    </row>
    <row r="11" spans="1:7" ht="15.75" customHeight="1" thickTop="1" thickBot="1" x14ac:dyDescent="0.3">
      <c r="A11" s="160"/>
      <c r="B11" t="s">
        <v>43</v>
      </c>
      <c r="C11" t="s">
        <v>3</v>
      </c>
      <c r="D11" t="s">
        <v>77</v>
      </c>
      <c r="E11" t="s">
        <v>2</v>
      </c>
      <c r="F11" t="s">
        <v>13</v>
      </c>
      <c r="G11" s="81" t="s">
        <v>76</v>
      </c>
    </row>
    <row r="12" spans="1:7" s="11" customFormat="1" ht="15" thickTop="1" x14ac:dyDescent="0.3">
      <c r="A12" s="161"/>
      <c r="B12" s="56">
        <v>1</v>
      </c>
      <c r="C12" s="57"/>
      <c r="D12" s="57"/>
      <c r="E12" s="63"/>
      <c r="F12" s="57"/>
      <c r="G12" s="61" t="str">
        <f>T_Projektkosten[[#This Row],[Kostenkategorie]]&amp;T_Projektkosten[[#This Row],[Arbeitspaket / Kostenart]]</f>
        <v/>
      </c>
    </row>
    <row r="13" spans="1:7" s="11" customFormat="1" ht="14.4" x14ac:dyDescent="0.3">
      <c r="A13" s="161"/>
      <c r="B13" s="56">
        <v>2</v>
      </c>
      <c r="C13" s="57"/>
      <c r="D13" s="57"/>
      <c r="E13" s="63"/>
      <c r="F13" s="57"/>
      <c r="G13" s="61" t="str">
        <f>T_Projektkosten[[#This Row],[Kostenkategorie]]&amp;T_Projektkosten[[#This Row],[Arbeitspaket / Kostenart]]</f>
        <v/>
      </c>
    </row>
    <row r="14" spans="1:7" s="11" customFormat="1" ht="14.4" x14ac:dyDescent="0.3">
      <c r="A14" s="161"/>
      <c r="B14" s="56">
        <v>3</v>
      </c>
      <c r="C14" s="57"/>
      <c r="D14" s="57"/>
      <c r="E14" s="63"/>
      <c r="F14" s="57"/>
      <c r="G14" s="61" t="str">
        <f>T_Projektkosten[[#This Row],[Kostenkategorie]]&amp;T_Projektkosten[[#This Row],[Arbeitspaket / Kostenart]]</f>
        <v/>
      </c>
    </row>
    <row r="15" spans="1:7" s="11" customFormat="1" ht="14.4" x14ac:dyDescent="0.3">
      <c r="A15" s="161"/>
      <c r="B15" s="56">
        <v>4</v>
      </c>
      <c r="C15" s="57"/>
      <c r="D15" s="57"/>
      <c r="E15" s="63"/>
      <c r="F15" s="57"/>
      <c r="G15" s="61" t="str">
        <f>T_Projektkosten[[#This Row],[Kostenkategorie]]&amp;T_Projektkosten[[#This Row],[Arbeitspaket / Kostenart]]</f>
        <v/>
      </c>
    </row>
    <row r="16" spans="1:7" s="11" customFormat="1" ht="14.4" x14ac:dyDescent="0.3">
      <c r="A16" s="161"/>
      <c r="B16" s="56">
        <v>5</v>
      </c>
      <c r="C16" s="57"/>
      <c r="D16" s="57"/>
      <c r="E16" s="63"/>
      <c r="F16" s="57"/>
      <c r="G16" s="61" t="str">
        <f>T_Projektkosten[[#This Row],[Kostenkategorie]]&amp;T_Projektkosten[[#This Row],[Arbeitspaket / Kostenart]]</f>
        <v/>
      </c>
    </row>
    <row r="17" spans="1:7" s="11" customFormat="1" ht="14.4" x14ac:dyDescent="0.3">
      <c r="A17" s="161"/>
      <c r="B17" s="56">
        <v>6</v>
      </c>
      <c r="C17" s="57"/>
      <c r="D17" s="57"/>
      <c r="E17" s="63"/>
      <c r="F17" s="57"/>
      <c r="G17" s="61" t="str">
        <f>T_Projektkosten[[#This Row],[Kostenkategorie]]&amp;T_Projektkosten[[#This Row],[Arbeitspaket / Kostenart]]</f>
        <v/>
      </c>
    </row>
    <row r="18" spans="1:7" s="11" customFormat="1" ht="14.4" x14ac:dyDescent="0.3">
      <c r="A18" s="161"/>
      <c r="B18" s="56">
        <v>7</v>
      </c>
      <c r="C18" s="57"/>
      <c r="D18" s="57"/>
      <c r="E18" s="63"/>
      <c r="F18" s="57"/>
      <c r="G18" s="61" t="str">
        <f>T_Projektkosten[[#This Row],[Kostenkategorie]]&amp;T_Projektkosten[[#This Row],[Arbeitspaket / Kostenart]]</f>
        <v/>
      </c>
    </row>
    <row r="19" spans="1:7" s="11" customFormat="1" ht="14.4" x14ac:dyDescent="0.3">
      <c r="A19" s="161"/>
      <c r="B19" s="56">
        <v>8</v>
      </c>
      <c r="C19" s="57"/>
      <c r="D19" s="57"/>
      <c r="E19" s="63"/>
      <c r="F19" s="57"/>
      <c r="G19" s="61" t="str">
        <f>T_Projektkosten[[#This Row],[Kostenkategorie]]&amp;T_Projektkosten[[#This Row],[Arbeitspaket / Kostenart]]</f>
        <v/>
      </c>
    </row>
    <row r="20" spans="1:7" s="11" customFormat="1" ht="14.4" x14ac:dyDescent="0.3">
      <c r="A20" s="161"/>
      <c r="B20" s="56">
        <v>9</v>
      </c>
      <c r="C20" s="57"/>
      <c r="D20" s="57"/>
      <c r="E20" s="63"/>
      <c r="F20" s="57"/>
      <c r="G20" s="61" t="str">
        <f>T_Projektkosten[[#This Row],[Kostenkategorie]]&amp;T_Projektkosten[[#This Row],[Arbeitspaket / Kostenart]]</f>
        <v/>
      </c>
    </row>
    <row r="21" spans="1:7" s="11" customFormat="1" ht="14.4" x14ac:dyDescent="0.3">
      <c r="A21" s="161"/>
      <c r="B21" s="56">
        <v>10</v>
      </c>
      <c r="C21" s="57"/>
      <c r="D21" s="57"/>
      <c r="E21" s="63"/>
      <c r="F21" s="57"/>
      <c r="G21" s="61" t="str">
        <f>T_Projektkosten[[#This Row],[Kostenkategorie]]&amp;T_Projektkosten[[#This Row],[Arbeitspaket / Kostenart]]</f>
        <v/>
      </c>
    </row>
    <row r="22" spans="1:7" s="11" customFormat="1" ht="14.4" x14ac:dyDescent="0.3">
      <c r="A22" s="161"/>
      <c r="B22" s="56">
        <v>11</v>
      </c>
      <c r="C22" s="57"/>
      <c r="D22" s="57"/>
      <c r="E22" s="63"/>
      <c r="F22" s="57"/>
      <c r="G22" s="61" t="str">
        <f>T_Projektkosten[[#This Row],[Kostenkategorie]]&amp;T_Projektkosten[[#This Row],[Arbeitspaket / Kostenart]]</f>
        <v/>
      </c>
    </row>
    <row r="23" spans="1:7" s="11" customFormat="1" ht="14.4" x14ac:dyDescent="0.3">
      <c r="A23" s="161"/>
      <c r="B23" s="56">
        <v>12</v>
      </c>
      <c r="C23" s="57"/>
      <c r="D23" s="57"/>
      <c r="E23" s="63"/>
      <c r="F23" s="57"/>
      <c r="G23" s="61" t="str">
        <f>T_Projektkosten[[#This Row],[Kostenkategorie]]&amp;T_Projektkosten[[#This Row],[Arbeitspaket / Kostenart]]</f>
        <v/>
      </c>
    </row>
    <row r="24" spans="1:7" x14ac:dyDescent="0.25">
      <c r="A24" s="161"/>
      <c r="B24" s="158" t="s">
        <v>5</v>
      </c>
      <c r="C24" s="159"/>
      <c r="D24" s="159"/>
      <c r="E24" s="73">
        <f>SUM(T_Projektkosten[Betrag Total])</f>
        <v>0</v>
      </c>
      <c r="F24" s="108" t="str">
        <f>IF(Sum_Projekt_genehmigt&gt;max_Investitionskosten,"Maximal förderbarer Betrag von € " &amp; TEXT(max_Investitionskosten,"#.##0") &amp; " überschritten","")</f>
        <v/>
      </c>
    </row>
  </sheetData>
  <sheetProtection algorithmName="SHA-512" hashValue="oX0dmEECaQMoIoUkzi8NBTD/BuBxaMnM13c8sXyCqTefyutiMSnaQQAXsf/CUPJkAFXS4OsF9OlQcyfFizXTqA==" saltValue="GHMCmskA7JXX9UzU/ku0aA==" spinCount="100000" sheet="1" objects="1" scenarios="1"/>
  <mergeCells count="4">
    <mergeCell ref="A8:F8"/>
    <mergeCell ref="B24:D24"/>
    <mergeCell ref="B10:E10"/>
    <mergeCell ref="A11:A24"/>
  </mergeCells>
  <phoneticPr fontId="9" type="noConversion"/>
  <conditionalFormatting sqref="E24">
    <cfRule type="cellIs" dxfId="142" priority="1" operator="greaterThan">
      <formula>max_Investitionskosten</formula>
    </cfRule>
  </conditionalFormatting>
  <dataValidations count="1">
    <dataValidation type="date" allowBlank="1" showInputMessage="1" showErrorMessage="1" errorTitle="Datum" error="Bitte ein Datum einfügen" sqref="C6 F5" xr:uid="{89B8DCBC-C284-4282-8D93-7BB9D4593989}">
      <formula1>36526</formula1>
      <formula2>73050</formula2>
    </dataValidation>
  </dataValidations>
  <pageMargins left="0.7" right="0.7" top="0.78740157499999996" bottom="0.78740157499999996"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AAA46C60-3499-43A8-A03D-DF0E6DA9EF9D}">
          <x14:formula1>
            <xm:f>Konfiguration!$D$2:$D$3</xm:f>
          </x14:formula1>
          <xm:sqref>C12:C23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30D404-591E-4C6A-A306-F6C14D885F2A}">
  <sheetPr codeName="Tabelle3">
    <tabColor theme="5"/>
  </sheetPr>
  <dimension ref="A1:U57"/>
  <sheetViews>
    <sheetView zoomScaleNormal="100" zoomScalePageLayoutView="110" workbookViewId="0">
      <selection activeCell="D14" sqref="D14"/>
    </sheetView>
  </sheetViews>
  <sheetFormatPr baseColWidth="10" defaultColWidth="11.3984375" defaultRowHeight="13.8" x14ac:dyDescent="0.25"/>
  <cols>
    <col min="1" max="1" width="4.69921875" style="28" customWidth="1"/>
    <col min="2" max="2" width="22.3984375" style="28" customWidth="1"/>
    <col min="3" max="3" width="23.69921875" style="28" customWidth="1"/>
    <col min="4" max="4" width="40.19921875" style="28" customWidth="1"/>
    <col min="5" max="5" width="25.5" style="28" customWidth="1"/>
    <col min="6" max="7" width="18.8984375" style="28" customWidth="1"/>
    <col min="8" max="8" width="13.19921875" style="28" bestFit="1" customWidth="1"/>
    <col min="9" max="9" width="16.09765625" style="28" customWidth="1"/>
    <col min="10" max="10" width="28.5" style="28" customWidth="1"/>
    <col min="11" max="11" width="10.5" style="28" customWidth="1"/>
    <col min="12" max="12" width="25.19921875" style="28" customWidth="1"/>
    <col min="13" max="13" width="11.69921875" style="28" hidden="1" customWidth="1"/>
    <col min="14" max="14" width="13.69921875" style="28" customWidth="1"/>
    <col min="15" max="15" width="14" style="28" hidden="1" customWidth="1"/>
    <col min="16" max="16" width="14" style="28" customWidth="1"/>
    <col min="17" max="18" width="17.8984375" style="28" customWidth="1"/>
    <col min="19" max="20" width="17.8984375" style="28" hidden="1" customWidth="1"/>
    <col min="21" max="21" width="18.3984375" style="28" customWidth="1"/>
    <col min="22" max="16384" width="11.3984375" style="28"/>
  </cols>
  <sheetData>
    <row r="1" spans="1:21" ht="14.4" x14ac:dyDescent="0.25">
      <c r="B1" s="125" t="s">
        <v>121</v>
      </c>
      <c r="C1" s="133">
        <f>Antrag_Datum</f>
        <v>0</v>
      </c>
    </row>
    <row r="3" spans="1:21" x14ac:dyDescent="0.25">
      <c r="B3" s="162"/>
      <c r="C3" s="162"/>
      <c r="D3" s="162"/>
      <c r="E3" s="162"/>
      <c r="F3" s="162"/>
      <c r="G3" s="162"/>
      <c r="H3" s="162"/>
      <c r="I3" s="162"/>
      <c r="J3" s="162"/>
      <c r="K3" s="162"/>
    </row>
    <row r="4" spans="1:21" x14ac:dyDescent="0.25">
      <c r="B4" s="164" t="s">
        <v>52</v>
      </c>
      <c r="C4" s="164"/>
      <c r="D4" s="164"/>
      <c r="E4" s="164"/>
      <c r="F4" s="164"/>
      <c r="G4" s="164"/>
      <c r="H4" s="164"/>
      <c r="I4" s="164"/>
      <c r="J4" s="164"/>
      <c r="K4" s="164"/>
    </row>
    <row r="6" spans="1:21" ht="13.5" customHeight="1" x14ac:dyDescent="0.25">
      <c r="B6" s="165" t="s">
        <v>26</v>
      </c>
      <c r="C6" s="165"/>
      <c r="D6" s="165"/>
      <c r="E6" s="167">
        <f>Projekt_Name</f>
        <v>0</v>
      </c>
      <c r="F6" s="168"/>
      <c r="G6" s="168"/>
      <c r="H6" s="168"/>
      <c r="I6" s="30"/>
      <c r="J6" s="30"/>
    </row>
    <row r="7" spans="1:21" ht="13.5" customHeight="1" x14ac:dyDescent="0.25">
      <c r="B7" s="31"/>
      <c r="C7" s="31"/>
      <c r="D7" s="32" t="s">
        <v>27</v>
      </c>
      <c r="E7" s="167">
        <f>FN_Name</f>
        <v>0</v>
      </c>
      <c r="F7" s="168"/>
      <c r="G7" s="168"/>
      <c r="H7" s="168"/>
      <c r="I7" s="30"/>
      <c r="J7" s="30"/>
      <c r="K7" s="32"/>
    </row>
    <row r="8" spans="1:21" ht="5.25" customHeight="1" x14ac:dyDescent="0.25"/>
    <row r="9" spans="1:21" ht="91.5" customHeight="1" x14ac:dyDescent="0.25">
      <c r="A9" s="129" t="s">
        <v>28</v>
      </c>
      <c r="B9" s="129" t="s">
        <v>29</v>
      </c>
      <c r="C9" s="129" t="s">
        <v>30</v>
      </c>
      <c r="D9" s="129" t="s">
        <v>56</v>
      </c>
      <c r="E9" s="129" t="s">
        <v>55</v>
      </c>
      <c r="F9" s="129" t="s">
        <v>57</v>
      </c>
      <c r="G9" s="129" t="s">
        <v>77</v>
      </c>
      <c r="H9" s="129" t="s">
        <v>32</v>
      </c>
      <c r="I9" s="129" t="s">
        <v>31</v>
      </c>
      <c r="J9" s="129" t="s">
        <v>138</v>
      </c>
      <c r="K9" s="129" t="s">
        <v>33</v>
      </c>
      <c r="L9" s="129" t="s">
        <v>125</v>
      </c>
      <c r="M9" s="129" t="s">
        <v>75</v>
      </c>
      <c r="P9" s="132" t="s">
        <v>74</v>
      </c>
      <c r="Q9" s="132" t="s">
        <v>90</v>
      </c>
      <c r="R9" s="132" t="s">
        <v>41</v>
      </c>
      <c r="S9" s="132" t="s">
        <v>107</v>
      </c>
      <c r="T9" s="132" t="s">
        <v>108</v>
      </c>
      <c r="U9" s="132" t="s">
        <v>42</v>
      </c>
    </row>
    <row r="10" spans="1:21" ht="14.4" x14ac:dyDescent="0.25">
      <c r="A10" s="119">
        <v>1</v>
      </c>
      <c r="B10" s="120"/>
      <c r="C10" s="121"/>
      <c r="D10" s="121"/>
      <c r="E10" s="121"/>
      <c r="F10" s="120"/>
      <c r="G10" s="120"/>
      <c r="H10" s="121"/>
      <c r="I10" s="122"/>
      <c r="J10" s="122"/>
      <c r="K10" s="122"/>
      <c r="L10" s="123" t="str" cm="1">
        <f t="array" ref="L10">_xlfn.IFS(AND(T_Abr_Projektkosten[[#This Row],[Zahlungsbetrag netto (d.h. Ust., Skonti, Rabatte, Gutschriften, Bankspesen, offene Haftrücklässe, etc. abgezogen/aliquote AfA) in EUR]]=0,T_Abr_Projektkosten[[#This Row],[förder-
barer USt.-Betrag in EUR]]=0),"",T_Abr_Projektkosten[[#This Row],[Rechnungs-
datum]]&lt;Antrag_Datum,"Rechnungsdatum vor Antragstellung; Rechnung nicht förderbar",ISERROR(VLOOKUP(T_Abr_Projektkosten[[#This Row],[Kostenkategorie (Sach- oder Drittkosten)]]&amp;T_Abr_Projektkosten[[#This Row],[Arbeitspaket / Kostenart]],T_Projektkosten[key],1,FALSE)),"Arbeitspaket/Kostenkategorie nicht im Plan",OR(ISBLANK(T_Abr_Projektkosten[[#This Row],[Nr.]]),ISBLANK(T_Abr_Projektkosten[[#This Row],[Rechnungs-
nummer]]),ISBLANK(T_Abr_Projektkosten[[#This Row],[Rechnungs-
datum]]),ISBLANK(T_Abr_Projektkosten[[#This Row],[Zahlungsempfänger*in /
Rechnungsaussteller*in]]),ISBLANK(T_Abr_Projektkosten[[#This Row],[Gegenstand der Rechnung]]),ISBLANK(T_Abr_Projektkosten[[#This Row],[Zahlungs-
datum]]),ISBLANK(T_Abr_Projektkosten[[#This Row],[Zahlungsbetrag
laut
Zahlungsbeleg
 inklusive USt. in EUR]])),"Daten unvollständig",TRUE(),"")</f>
        <v/>
      </c>
      <c r="M10" s="122"/>
      <c r="O10" s="85" t="str">
        <f>IF(ISBLANK(P10),"","Projektkosten")</f>
        <v>Projektkosten</v>
      </c>
      <c r="P10" s="130" cm="1">
        <f t="array" ref="P10">_xlfn._xlws.SORT(_xlfn.UNIQUE(T_Projektkosten[Arbeitspaket / Kostenart]))</f>
        <v>0</v>
      </c>
      <c r="Q10" s="131">
        <f>IF(ISBLANK(P10),"",SUMIF(T_Projektkosten[Arbeitspaket / Kostenart],'Abrechnung Projektkosten'!P10,T_Projektkosten[Betrag Total]))</f>
        <v>0</v>
      </c>
      <c r="R10" s="131">
        <f>IF(ISBLANK(P10),"",SUMIF(T_Abr_Projektkosten[Arbeitspaket / Kostenart],P10,T_Abr_Projektkosten[Zahlungsbetrag netto (d.h. Ust., Skonti, Rabatte, Gutschriften, Bankspesen, offene Haftrücklässe, etc. abgezogen/aliquote AfA) in EUR])+SUMIF(T_Abr_Projektkosten[Arbeitspaket / Kostenart],P10,T_Abr_Projektkosten[förder-
barer USt.-Betrag in EUR]))</f>
        <v>0</v>
      </c>
      <c r="S10" s="131">
        <f>IF(ISBLANK(P10),"",SUMIF(T_Abr_Projektkosten[Arbeitspaket / Kostenart],P10,T_Abr_Projektkosten[Zahlungsbetrag netto (d.h. Ust., Skonti, Rabatte, Gutschriften, Bankspesen, offene Haftrücklässe, etc. abgezogen/aliquote AfA) in EUR]))</f>
        <v>0</v>
      </c>
      <c r="T10" s="131">
        <f>IF(ISBLANK(P10),"",SUMIF(T_Abr_Projektkosten[Arbeitspaket / Kostenart],P10,T_Abr_Projektkosten[förder-
barer USt.-Betrag in EUR]))</f>
        <v>0</v>
      </c>
      <c r="U10" s="131">
        <f t="shared" ref="U10:U18" si="0">IF(ISBLANK(P10),"",Q10-R10)</f>
        <v>0</v>
      </c>
    </row>
    <row r="11" spans="1:21" ht="14.4" x14ac:dyDescent="0.25">
      <c r="A11" s="119">
        <v>2</v>
      </c>
      <c r="B11" s="120"/>
      <c r="C11" s="121"/>
      <c r="D11" s="121"/>
      <c r="E11" s="121"/>
      <c r="F11" s="120"/>
      <c r="G11" s="120"/>
      <c r="H11" s="121"/>
      <c r="I11" s="122"/>
      <c r="J11" s="122"/>
      <c r="K11" s="122"/>
      <c r="L11" s="123" t="str" cm="1">
        <f t="array" ref="L11">_xlfn.IFS(AND(T_Abr_Projektkosten[[#This Row],[Zahlungsbetrag netto (d.h. Ust., Skonti, Rabatte, Gutschriften, Bankspesen, offene Haftrücklässe, etc. abgezogen/aliquote AfA) in EUR]]=0,T_Abr_Projektkosten[[#This Row],[förder-
barer USt.-Betrag in EUR]]=0),"",T_Abr_Projektkosten[[#This Row],[Rechnungs-
datum]]&lt;Antrag_Datum,"Rechnungsdatum vor Antragstellung; Rechnung nicht förderbar",ISERROR(VLOOKUP(T_Abr_Projektkosten[[#This Row],[Kostenkategorie (Sach- oder Drittkosten)]]&amp;T_Abr_Projektkosten[[#This Row],[Arbeitspaket / Kostenart]],T_Projektkosten[key],1,FALSE)),"Arbeitspaket/Kostenkategorie nicht im Plan",OR(ISBLANK(T_Abr_Projektkosten[[#This Row],[Nr.]]),ISBLANK(T_Abr_Projektkosten[[#This Row],[Rechnungs-
nummer]]),ISBLANK(T_Abr_Projektkosten[[#This Row],[Rechnungs-
datum]]),ISBLANK(T_Abr_Projektkosten[[#This Row],[Zahlungsempfänger*in /
Rechnungsaussteller*in]]),ISBLANK(T_Abr_Projektkosten[[#This Row],[Gegenstand der Rechnung]]),ISBLANK(T_Abr_Projektkosten[[#This Row],[Zahlungs-
datum]]),ISBLANK(T_Abr_Projektkosten[[#This Row],[Zahlungsbetrag
laut
Zahlungsbeleg
 inklusive USt. in EUR]])),"Daten unvollständig",TRUE(),"")</f>
        <v/>
      </c>
      <c r="M11" s="122"/>
      <c r="O11" s="85" t="str">
        <f t="shared" ref="O11:O21" si="1">IF(ISBLANK(P11),"","Projektkosten")</f>
        <v/>
      </c>
      <c r="P11" s="64"/>
      <c r="Q11" s="65" t="str">
        <f>IF(ISBLANK(P11),"",SUMIF(T_Projektkosten[Arbeitspaket / Kostenart],'Abrechnung Projektkosten'!P11,T_Projektkosten[Betrag Total]))</f>
        <v/>
      </c>
      <c r="R11" s="65" t="str">
        <f>IF(ISBLANK(P11),"",SUMIF(T_Abr_Projektkosten[Arbeitspaket / Kostenart],P11,T_Abr_Projektkosten[Zahlungsbetrag netto (d.h. Ust., Skonti, Rabatte, Gutschriften, Bankspesen, offene Haftrücklässe, etc. abgezogen/aliquote AfA) in EUR])+SUMIF(T_Abr_Projektkosten[Arbeitspaket / Kostenart],P11,T_Abr_Projektkosten[förder-
barer USt.-Betrag in EUR]))</f>
        <v/>
      </c>
      <c r="S11" s="65" t="str">
        <f>IF(ISBLANK(P11),"",SUMIF(T_Abr_Projektkosten[Arbeitspaket / Kostenart],P11,T_Abr_Projektkosten[Zahlungsbetrag netto (d.h. Ust., Skonti, Rabatte, Gutschriften, Bankspesen, offene Haftrücklässe, etc. abgezogen/aliquote AfA) in EUR]))</f>
        <v/>
      </c>
      <c r="T11" s="65" t="str">
        <f>IF(ISBLANK(P11),"",SUMIF(T_Abr_Projektkosten[Arbeitspaket / Kostenart],P11,T_Abr_Projektkosten[förder-
barer USt.-Betrag in EUR]))</f>
        <v/>
      </c>
      <c r="U11" s="65" t="str">
        <f t="shared" si="0"/>
        <v/>
      </c>
    </row>
    <row r="12" spans="1:21" ht="14.4" x14ac:dyDescent="0.25">
      <c r="A12" s="119">
        <v>3</v>
      </c>
      <c r="B12" s="120"/>
      <c r="C12" s="121"/>
      <c r="D12" s="121"/>
      <c r="E12" s="121"/>
      <c r="F12" s="120"/>
      <c r="G12" s="120"/>
      <c r="H12" s="121"/>
      <c r="I12" s="122"/>
      <c r="J12" s="122"/>
      <c r="K12" s="122"/>
      <c r="L12" s="123" t="str" cm="1">
        <f t="array" ref="L12">_xlfn.IFS(AND(T_Abr_Projektkosten[[#This Row],[Zahlungsbetrag netto (d.h. Ust., Skonti, Rabatte, Gutschriften, Bankspesen, offene Haftrücklässe, etc. abgezogen/aliquote AfA) in EUR]]=0,T_Abr_Projektkosten[[#This Row],[förder-
barer USt.-Betrag in EUR]]=0),"",T_Abr_Projektkosten[[#This Row],[Rechnungs-
datum]]&lt;Antrag_Datum,"Rechnungsdatum vor Antragstellung; Rechnung nicht förderbar",ISERROR(VLOOKUP(T_Abr_Projektkosten[[#This Row],[Kostenkategorie (Sach- oder Drittkosten)]]&amp;T_Abr_Projektkosten[[#This Row],[Arbeitspaket / Kostenart]],T_Projektkosten[key],1,FALSE)),"Arbeitspaket/Kostenkategorie nicht im Plan",OR(ISBLANK(T_Abr_Projektkosten[[#This Row],[Nr.]]),ISBLANK(T_Abr_Projektkosten[[#This Row],[Rechnungs-
nummer]]),ISBLANK(T_Abr_Projektkosten[[#This Row],[Rechnungs-
datum]]),ISBLANK(T_Abr_Projektkosten[[#This Row],[Zahlungsempfänger*in /
Rechnungsaussteller*in]]),ISBLANK(T_Abr_Projektkosten[[#This Row],[Gegenstand der Rechnung]]),ISBLANK(T_Abr_Projektkosten[[#This Row],[Zahlungs-
datum]]),ISBLANK(T_Abr_Projektkosten[[#This Row],[Zahlungsbetrag
laut
Zahlungsbeleg
 inklusive USt. in EUR]])),"Daten unvollständig",TRUE(),"")</f>
        <v/>
      </c>
      <c r="M12" s="122"/>
      <c r="O12" s="85" t="str">
        <f t="shared" si="1"/>
        <v/>
      </c>
      <c r="P12" s="64"/>
      <c r="Q12" s="65" t="str">
        <f>IF(ISBLANK(P12),"",SUMIF(T_Projektkosten[Arbeitspaket / Kostenart],'Abrechnung Projektkosten'!P12,T_Projektkosten[Betrag Total]))</f>
        <v/>
      </c>
      <c r="R12" s="65" t="str">
        <f>IF(ISBLANK(P12),"",SUMIF(T_Abr_Projektkosten[Arbeitspaket / Kostenart],P12,T_Abr_Projektkosten[Zahlungsbetrag netto (d.h. Ust., Skonti, Rabatte, Gutschriften, Bankspesen, offene Haftrücklässe, etc. abgezogen/aliquote AfA) in EUR])+SUMIF(T_Abr_Projektkosten[Arbeitspaket / Kostenart],P12,T_Abr_Projektkosten[förder-
barer USt.-Betrag in EUR]))</f>
        <v/>
      </c>
      <c r="S12" s="65" t="str">
        <f>IF(ISBLANK(P12),"",SUMIF(T_Abr_Projektkosten[Arbeitspaket / Kostenart],P12,T_Abr_Projektkosten[Zahlungsbetrag netto (d.h. Ust., Skonti, Rabatte, Gutschriften, Bankspesen, offene Haftrücklässe, etc. abgezogen/aliquote AfA) in EUR]))</f>
        <v/>
      </c>
      <c r="T12" s="65" t="str">
        <f>IF(ISBLANK(P12),"",SUMIF(T_Abr_Projektkosten[Arbeitspaket / Kostenart],P12,T_Abr_Projektkosten[förder-
barer USt.-Betrag in EUR]))</f>
        <v/>
      </c>
      <c r="U12" s="65" t="str">
        <f t="shared" si="0"/>
        <v/>
      </c>
    </row>
    <row r="13" spans="1:21" ht="14.4" x14ac:dyDescent="0.25">
      <c r="A13" s="119">
        <v>4</v>
      </c>
      <c r="B13" s="120"/>
      <c r="C13" s="121"/>
      <c r="D13" s="121"/>
      <c r="E13" s="121"/>
      <c r="F13" s="120"/>
      <c r="G13" s="120"/>
      <c r="H13" s="121"/>
      <c r="I13" s="122"/>
      <c r="J13" s="122"/>
      <c r="K13" s="122"/>
      <c r="L13" s="123" t="str" cm="1">
        <f t="array" ref="L13">_xlfn.IFS(AND(T_Abr_Projektkosten[[#This Row],[Zahlungsbetrag netto (d.h. Ust., Skonti, Rabatte, Gutschriften, Bankspesen, offene Haftrücklässe, etc. abgezogen/aliquote AfA) in EUR]]=0,T_Abr_Projektkosten[[#This Row],[förder-
barer USt.-Betrag in EUR]]=0),"",T_Abr_Projektkosten[[#This Row],[Rechnungs-
datum]]&lt;Antrag_Datum,"Rechnungsdatum vor Antragstellung; Rechnung nicht förderbar",ISERROR(VLOOKUP(T_Abr_Projektkosten[[#This Row],[Kostenkategorie (Sach- oder Drittkosten)]]&amp;T_Abr_Projektkosten[[#This Row],[Arbeitspaket / Kostenart]],T_Projektkosten[key],1,FALSE)),"Arbeitspaket/Kostenkategorie nicht im Plan",OR(ISBLANK(T_Abr_Projektkosten[[#This Row],[Nr.]]),ISBLANK(T_Abr_Projektkosten[[#This Row],[Rechnungs-
nummer]]),ISBLANK(T_Abr_Projektkosten[[#This Row],[Rechnungs-
datum]]),ISBLANK(T_Abr_Projektkosten[[#This Row],[Zahlungsempfänger*in /
Rechnungsaussteller*in]]),ISBLANK(T_Abr_Projektkosten[[#This Row],[Gegenstand der Rechnung]]),ISBLANK(T_Abr_Projektkosten[[#This Row],[Zahlungs-
datum]]),ISBLANK(T_Abr_Projektkosten[[#This Row],[Zahlungsbetrag
laut
Zahlungsbeleg
 inklusive USt. in EUR]])),"Daten unvollständig",TRUE(),"")</f>
        <v/>
      </c>
      <c r="M13" s="122"/>
      <c r="O13" s="85" t="str">
        <f t="shared" si="1"/>
        <v/>
      </c>
      <c r="P13" s="64"/>
      <c r="Q13" s="65" t="str">
        <f>IF(ISBLANK(P13),"",SUMIF(T_Projektkosten[Arbeitspaket / Kostenart],'Abrechnung Projektkosten'!P13,T_Projektkosten[Betrag Total]))</f>
        <v/>
      </c>
      <c r="R13" s="65" t="str">
        <f>IF(ISBLANK(P13),"",SUMIF(T_Abr_Projektkosten[Arbeitspaket / Kostenart],P13,T_Abr_Projektkosten[Zahlungsbetrag netto (d.h. Ust., Skonti, Rabatte, Gutschriften, Bankspesen, offene Haftrücklässe, etc. abgezogen/aliquote AfA) in EUR])+SUMIF(T_Abr_Projektkosten[Arbeitspaket / Kostenart],P13,T_Abr_Projektkosten[förder-
barer USt.-Betrag in EUR]))</f>
        <v/>
      </c>
      <c r="S13" s="65" t="str">
        <f>IF(ISBLANK(P13),"",SUMIF(T_Abr_Projektkosten[Arbeitspaket / Kostenart],P13,T_Abr_Projektkosten[Zahlungsbetrag netto (d.h. Ust., Skonti, Rabatte, Gutschriften, Bankspesen, offene Haftrücklässe, etc. abgezogen/aliquote AfA) in EUR]))</f>
        <v/>
      </c>
      <c r="T13" s="65" t="str">
        <f>IF(ISBLANK(P13),"",SUMIF(T_Abr_Projektkosten[Arbeitspaket / Kostenart],P13,T_Abr_Projektkosten[förder-
barer USt.-Betrag in EUR]))</f>
        <v/>
      </c>
      <c r="U13" s="65" t="str">
        <f t="shared" si="0"/>
        <v/>
      </c>
    </row>
    <row r="14" spans="1:21" ht="14.4" x14ac:dyDescent="0.25">
      <c r="A14" s="119">
        <v>5</v>
      </c>
      <c r="B14" s="120"/>
      <c r="C14" s="121"/>
      <c r="D14" s="121"/>
      <c r="E14" s="121"/>
      <c r="F14" s="120"/>
      <c r="G14" s="120"/>
      <c r="H14" s="121"/>
      <c r="I14" s="122"/>
      <c r="J14" s="122"/>
      <c r="K14" s="122"/>
      <c r="L14" s="123" t="str" cm="1">
        <f t="array" ref="L14">_xlfn.IFS(AND(T_Abr_Projektkosten[[#This Row],[Zahlungsbetrag netto (d.h. Ust., Skonti, Rabatte, Gutschriften, Bankspesen, offene Haftrücklässe, etc. abgezogen/aliquote AfA) in EUR]]=0,T_Abr_Projektkosten[[#This Row],[förder-
barer USt.-Betrag in EUR]]=0),"",T_Abr_Projektkosten[[#This Row],[Rechnungs-
datum]]&lt;Antrag_Datum,"Rechnungsdatum vor Antragstellung; Rechnung nicht förderbar",ISERROR(VLOOKUP(T_Abr_Projektkosten[[#This Row],[Kostenkategorie (Sach- oder Drittkosten)]]&amp;T_Abr_Projektkosten[[#This Row],[Arbeitspaket / Kostenart]],T_Projektkosten[key],1,FALSE)),"Arbeitspaket/Kostenkategorie nicht im Plan",OR(ISBLANK(T_Abr_Projektkosten[[#This Row],[Nr.]]),ISBLANK(T_Abr_Projektkosten[[#This Row],[Rechnungs-
nummer]]),ISBLANK(T_Abr_Projektkosten[[#This Row],[Rechnungs-
datum]]),ISBLANK(T_Abr_Projektkosten[[#This Row],[Zahlungsempfänger*in /
Rechnungsaussteller*in]]),ISBLANK(T_Abr_Projektkosten[[#This Row],[Gegenstand der Rechnung]]),ISBLANK(T_Abr_Projektkosten[[#This Row],[Zahlungs-
datum]]),ISBLANK(T_Abr_Projektkosten[[#This Row],[Zahlungsbetrag
laut
Zahlungsbeleg
 inklusive USt. in EUR]])),"Daten unvollständig",TRUE(),"")</f>
        <v/>
      </c>
      <c r="M14" s="122"/>
      <c r="O14" s="85" t="str">
        <f t="shared" si="1"/>
        <v/>
      </c>
      <c r="P14" s="64"/>
      <c r="Q14" s="65" t="str">
        <f>IF(ISBLANK(P14),"",SUMIF(T_Projektkosten[Arbeitspaket / Kostenart],'Abrechnung Projektkosten'!P14,T_Projektkosten[Betrag Total]))</f>
        <v/>
      </c>
      <c r="R14" s="65" t="str">
        <f>IF(ISBLANK(P14),"",SUMIF(T_Abr_Projektkosten[Arbeitspaket / Kostenart],P14,T_Abr_Projektkosten[Zahlungsbetrag netto (d.h. Ust., Skonti, Rabatte, Gutschriften, Bankspesen, offene Haftrücklässe, etc. abgezogen/aliquote AfA) in EUR])+SUMIF(T_Abr_Projektkosten[Arbeitspaket / Kostenart],P14,T_Abr_Projektkosten[förder-
barer USt.-Betrag in EUR]))</f>
        <v/>
      </c>
      <c r="S14" s="65" t="str">
        <f>IF(ISBLANK(P14),"",SUMIF(T_Abr_Projektkosten[Arbeitspaket / Kostenart],P14,T_Abr_Projektkosten[Zahlungsbetrag netto (d.h. Ust., Skonti, Rabatte, Gutschriften, Bankspesen, offene Haftrücklässe, etc. abgezogen/aliquote AfA) in EUR]))</f>
        <v/>
      </c>
      <c r="T14" s="65" t="str">
        <f>IF(ISBLANK(P14),"",SUMIF(T_Abr_Projektkosten[Arbeitspaket / Kostenart],P14,T_Abr_Projektkosten[förder-
barer USt.-Betrag in EUR]))</f>
        <v/>
      </c>
      <c r="U14" s="65" t="str">
        <f t="shared" si="0"/>
        <v/>
      </c>
    </row>
    <row r="15" spans="1:21" ht="14.4" x14ac:dyDescent="0.25">
      <c r="A15" s="119">
        <v>6</v>
      </c>
      <c r="B15" s="120"/>
      <c r="C15" s="121"/>
      <c r="D15" s="121"/>
      <c r="E15" s="121"/>
      <c r="F15" s="120"/>
      <c r="G15" s="120"/>
      <c r="H15" s="121"/>
      <c r="I15" s="122"/>
      <c r="J15" s="122"/>
      <c r="K15" s="122"/>
      <c r="L15" s="123" t="str" cm="1">
        <f t="array" ref="L15">_xlfn.IFS(AND(T_Abr_Projektkosten[[#This Row],[Zahlungsbetrag netto (d.h. Ust., Skonti, Rabatte, Gutschriften, Bankspesen, offene Haftrücklässe, etc. abgezogen/aliquote AfA) in EUR]]=0,T_Abr_Projektkosten[[#This Row],[förder-
barer USt.-Betrag in EUR]]=0),"",T_Abr_Projektkosten[[#This Row],[Rechnungs-
datum]]&lt;Antrag_Datum,"Rechnungsdatum vor Antragstellung; Rechnung nicht förderbar",ISERROR(VLOOKUP(T_Abr_Projektkosten[[#This Row],[Kostenkategorie (Sach- oder Drittkosten)]]&amp;T_Abr_Projektkosten[[#This Row],[Arbeitspaket / Kostenart]],T_Projektkosten[key],1,FALSE)),"Arbeitspaket/Kostenkategorie nicht im Plan",OR(ISBLANK(T_Abr_Projektkosten[[#This Row],[Nr.]]),ISBLANK(T_Abr_Projektkosten[[#This Row],[Rechnungs-
nummer]]),ISBLANK(T_Abr_Projektkosten[[#This Row],[Rechnungs-
datum]]),ISBLANK(T_Abr_Projektkosten[[#This Row],[Zahlungsempfänger*in /
Rechnungsaussteller*in]]),ISBLANK(T_Abr_Projektkosten[[#This Row],[Gegenstand der Rechnung]]),ISBLANK(T_Abr_Projektkosten[[#This Row],[Zahlungs-
datum]]),ISBLANK(T_Abr_Projektkosten[[#This Row],[Zahlungsbetrag
laut
Zahlungsbeleg
 inklusive USt. in EUR]])),"Daten unvollständig",TRUE(),"")</f>
        <v/>
      </c>
      <c r="M15" s="122"/>
      <c r="O15" s="85" t="str">
        <f t="shared" si="1"/>
        <v/>
      </c>
      <c r="P15" s="64"/>
      <c r="Q15" s="65" t="str">
        <f>IF(ISBLANK(P15),"",SUMIF(T_Projektkosten[Arbeitspaket / Kostenart],'Abrechnung Projektkosten'!P15,T_Projektkosten[Betrag Total]))</f>
        <v/>
      </c>
      <c r="R15" s="65" t="str">
        <f>IF(ISBLANK(P15),"",SUMIF(T_Abr_Projektkosten[Arbeitspaket / Kostenart],P15,T_Abr_Projektkosten[Zahlungsbetrag netto (d.h. Ust., Skonti, Rabatte, Gutschriften, Bankspesen, offene Haftrücklässe, etc. abgezogen/aliquote AfA) in EUR])+SUMIF(T_Abr_Projektkosten[Arbeitspaket / Kostenart],P15,T_Abr_Projektkosten[förder-
barer USt.-Betrag in EUR]))</f>
        <v/>
      </c>
      <c r="S15" s="65" t="str">
        <f>IF(ISBLANK(P15),"",SUMIF(T_Abr_Projektkosten[Arbeitspaket / Kostenart],P15,T_Abr_Projektkosten[Zahlungsbetrag netto (d.h. Ust., Skonti, Rabatte, Gutschriften, Bankspesen, offene Haftrücklässe, etc. abgezogen/aliquote AfA) in EUR]))</f>
        <v/>
      </c>
      <c r="T15" s="65" t="str">
        <f>IF(ISBLANK(P15),"",SUMIF(T_Abr_Projektkosten[Arbeitspaket / Kostenart],P15,T_Abr_Projektkosten[förder-
barer USt.-Betrag in EUR]))</f>
        <v/>
      </c>
      <c r="U15" s="65" t="str">
        <f t="shared" si="0"/>
        <v/>
      </c>
    </row>
    <row r="16" spans="1:21" ht="14.4" x14ac:dyDescent="0.25">
      <c r="A16" s="124">
        <v>7</v>
      </c>
      <c r="B16" s="120"/>
      <c r="C16" s="121"/>
      <c r="D16" s="121"/>
      <c r="E16" s="121"/>
      <c r="F16" s="120"/>
      <c r="G16" s="120"/>
      <c r="H16" s="121"/>
      <c r="I16" s="122"/>
      <c r="J16" s="122"/>
      <c r="K16" s="122"/>
      <c r="L16" s="123" t="str" cm="1">
        <f t="array" ref="L16">_xlfn.IFS(AND(T_Abr_Projektkosten[[#This Row],[Zahlungsbetrag netto (d.h. Ust., Skonti, Rabatte, Gutschriften, Bankspesen, offene Haftrücklässe, etc. abgezogen/aliquote AfA) in EUR]]=0,T_Abr_Projektkosten[[#This Row],[förder-
barer USt.-Betrag in EUR]]=0),"",T_Abr_Projektkosten[[#This Row],[Rechnungs-
datum]]&lt;Antrag_Datum,"Rechnungsdatum vor Antragstellung; Rechnung nicht förderbar",ISERROR(VLOOKUP(T_Abr_Projektkosten[[#This Row],[Kostenkategorie (Sach- oder Drittkosten)]]&amp;T_Abr_Projektkosten[[#This Row],[Arbeitspaket / Kostenart]],T_Projektkosten[key],1,FALSE)),"Arbeitspaket/Kostenkategorie nicht im Plan",OR(ISBLANK(T_Abr_Projektkosten[[#This Row],[Nr.]]),ISBLANK(T_Abr_Projektkosten[[#This Row],[Rechnungs-
nummer]]),ISBLANK(T_Abr_Projektkosten[[#This Row],[Rechnungs-
datum]]),ISBLANK(T_Abr_Projektkosten[[#This Row],[Zahlungsempfänger*in /
Rechnungsaussteller*in]]),ISBLANK(T_Abr_Projektkosten[[#This Row],[Gegenstand der Rechnung]]),ISBLANK(T_Abr_Projektkosten[[#This Row],[Zahlungs-
datum]]),ISBLANK(T_Abr_Projektkosten[[#This Row],[Zahlungsbetrag
laut
Zahlungsbeleg
 inklusive USt. in EUR]])),"Daten unvollständig",TRUE(),"")</f>
        <v/>
      </c>
      <c r="M16" s="122"/>
      <c r="O16" s="85" t="str">
        <f t="shared" si="1"/>
        <v/>
      </c>
      <c r="P16" s="64"/>
      <c r="Q16" s="65" t="str">
        <f>IF(ISBLANK(P16),"",SUMIF(T_Projektkosten[Arbeitspaket / Kostenart],'Abrechnung Projektkosten'!P16,T_Projektkosten[Betrag Total]))</f>
        <v/>
      </c>
      <c r="R16" s="65" t="str">
        <f>IF(ISBLANK(P16),"",SUMIF(T_Abr_Projektkosten[Arbeitspaket / Kostenart],P16,T_Abr_Projektkosten[Zahlungsbetrag netto (d.h. Ust., Skonti, Rabatte, Gutschriften, Bankspesen, offene Haftrücklässe, etc. abgezogen/aliquote AfA) in EUR])+SUMIF(T_Abr_Projektkosten[Arbeitspaket / Kostenart],P16,T_Abr_Projektkosten[förder-
barer USt.-Betrag in EUR]))</f>
        <v/>
      </c>
      <c r="S16" s="65" t="str">
        <f>IF(ISBLANK(P16),"",SUMIF(T_Abr_Projektkosten[Arbeitspaket / Kostenart],P16,T_Abr_Projektkosten[Zahlungsbetrag netto (d.h. Ust., Skonti, Rabatte, Gutschriften, Bankspesen, offene Haftrücklässe, etc. abgezogen/aliquote AfA) in EUR]))</f>
        <v/>
      </c>
      <c r="T16" s="65" t="str">
        <f>IF(ISBLANK(P16),"",SUMIF(T_Abr_Projektkosten[Arbeitspaket / Kostenart],P16,T_Abr_Projektkosten[förder-
barer USt.-Betrag in EUR]))</f>
        <v/>
      </c>
      <c r="U16" s="65" t="str">
        <f t="shared" si="0"/>
        <v/>
      </c>
    </row>
    <row r="17" spans="1:21" ht="14.4" x14ac:dyDescent="0.25">
      <c r="A17" s="124">
        <v>8</v>
      </c>
      <c r="B17" s="120"/>
      <c r="C17" s="121"/>
      <c r="D17" s="121"/>
      <c r="E17" s="121"/>
      <c r="F17" s="120"/>
      <c r="G17" s="120"/>
      <c r="H17" s="121"/>
      <c r="I17" s="122"/>
      <c r="J17" s="122"/>
      <c r="K17" s="122"/>
      <c r="L17" s="123" t="str" cm="1">
        <f t="array" ref="L17">_xlfn.IFS(AND(T_Abr_Projektkosten[[#This Row],[Zahlungsbetrag netto (d.h. Ust., Skonti, Rabatte, Gutschriften, Bankspesen, offene Haftrücklässe, etc. abgezogen/aliquote AfA) in EUR]]=0,T_Abr_Projektkosten[[#This Row],[förder-
barer USt.-Betrag in EUR]]=0),"",T_Abr_Projektkosten[[#This Row],[Rechnungs-
datum]]&lt;Antrag_Datum,"Rechnungsdatum vor Antragstellung; Rechnung nicht förderbar",ISERROR(VLOOKUP(T_Abr_Projektkosten[[#This Row],[Kostenkategorie (Sach- oder Drittkosten)]]&amp;T_Abr_Projektkosten[[#This Row],[Arbeitspaket / Kostenart]],T_Projektkosten[key],1,FALSE)),"Arbeitspaket/Kostenkategorie nicht im Plan",OR(ISBLANK(T_Abr_Projektkosten[[#This Row],[Nr.]]),ISBLANK(T_Abr_Projektkosten[[#This Row],[Rechnungs-
nummer]]),ISBLANK(T_Abr_Projektkosten[[#This Row],[Rechnungs-
datum]]),ISBLANK(T_Abr_Projektkosten[[#This Row],[Zahlungsempfänger*in /
Rechnungsaussteller*in]]),ISBLANK(T_Abr_Projektkosten[[#This Row],[Gegenstand der Rechnung]]),ISBLANK(T_Abr_Projektkosten[[#This Row],[Zahlungs-
datum]]),ISBLANK(T_Abr_Projektkosten[[#This Row],[Zahlungsbetrag
laut
Zahlungsbeleg
 inklusive USt. in EUR]])),"Daten unvollständig",TRUE(),"")</f>
        <v/>
      </c>
      <c r="M17" s="122"/>
      <c r="O17" s="85" t="str">
        <f t="shared" si="1"/>
        <v/>
      </c>
      <c r="P17" s="64"/>
      <c r="Q17" s="65" t="str">
        <f>IF(ISBLANK(P17),"",SUMIF(T_Projektkosten[Arbeitspaket / Kostenart],'Abrechnung Projektkosten'!P17,T_Projektkosten[Betrag Total]))</f>
        <v/>
      </c>
      <c r="R17" s="65" t="str">
        <f>IF(ISBLANK(P17),"",SUMIF(T_Abr_Projektkosten[Arbeitspaket / Kostenart],P17,T_Abr_Projektkosten[Zahlungsbetrag netto (d.h. Ust., Skonti, Rabatte, Gutschriften, Bankspesen, offene Haftrücklässe, etc. abgezogen/aliquote AfA) in EUR])+SUMIF(T_Abr_Projektkosten[Arbeitspaket / Kostenart],P17,T_Abr_Projektkosten[förder-
barer USt.-Betrag in EUR]))</f>
        <v/>
      </c>
      <c r="S17" s="65" t="str">
        <f>IF(ISBLANK(P17),"",SUMIF(T_Abr_Projektkosten[Arbeitspaket / Kostenart],P17,T_Abr_Projektkosten[Zahlungsbetrag netto (d.h. Ust., Skonti, Rabatte, Gutschriften, Bankspesen, offene Haftrücklässe, etc. abgezogen/aliquote AfA) in EUR]))</f>
        <v/>
      </c>
      <c r="T17" s="65" t="str">
        <f>IF(ISBLANK(P17),"",SUMIF(T_Abr_Projektkosten[Arbeitspaket / Kostenart],P17,T_Abr_Projektkosten[förder-
barer USt.-Betrag in EUR]))</f>
        <v/>
      </c>
      <c r="U17" s="65" t="str">
        <f t="shared" si="0"/>
        <v/>
      </c>
    </row>
    <row r="18" spans="1:21" ht="14.4" x14ac:dyDescent="0.25">
      <c r="A18" s="119">
        <v>9</v>
      </c>
      <c r="B18" s="120"/>
      <c r="C18" s="121"/>
      <c r="D18" s="120"/>
      <c r="E18" s="121"/>
      <c r="F18" s="120"/>
      <c r="G18" s="120"/>
      <c r="H18" s="121"/>
      <c r="I18" s="122"/>
      <c r="J18" s="122"/>
      <c r="K18" s="122"/>
      <c r="L18" s="123" t="str" cm="1">
        <f t="array" ref="L18">_xlfn.IFS(AND(T_Abr_Projektkosten[[#This Row],[Zahlungsbetrag netto (d.h. Ust., Skonti, Rabatte, Gutschriften, Bankspesen, offene Haftrücklässe, etc. abgezogen/aliquote AfA) in EUR]]=0,T_Abr_Projektkosten[[#This Row],[förder-
barer USt.-Betrag in EUR]]=0),"",T_Abr_Projektkosten[[#This Row],[Rechnungs-
datum]]&lt;Antrag_Datum,"Rechnungsdatum vor Antragstellung; Rechnung nicht förderbar",ISERROR(VLOOKUP(T_Abr_Projektkosten[[#This Row],[Kostenkategorie (Sach- oder Drittkosten)]]&amp;T_Abr_Projektkosten[[#This Row],[Arbeitspaket / Kostenart]],T_Projektkosten[key],1,FALSE)),"Arbeitspaket/Kostenkategorie nicht im Plan",OR(ISBLANK(T_Abr_Projektkosten[[#This Row],[Nr.]]),ISBLANK(T_Abr_Projektkosten[[#This Row],[Rechnungs-
nummer]]),ISBLANK(T_Abr_Projektkosten[[#This Row],[Rechnungs-
datum]]),ISBLANK(T_Abr_Projektkosten[[#This Row],[Zahlungsempfänger*in /
Rechnungsaussteller*in]]),ISBLANK(T_Abr_Projektkosten[[#This Row],[Gegenstand der Rechnung]]),ISBLANK(T_Abr_Projektkosten[[#This Row],[Zahlungs-
datum]]),ISBLANK(T_Abr_Projektkosten[[#This Row],[Zahlungsbetrag
laut
Zahlungsbeleg
 inklusive USt. in EUR]])),"Daten unvollständig",TRUE(),"")</f>
        <v/>
      </c>
      <c r="M18" s="122"/>
      <c r="O18" s="85" t="str">
        <f t="shared" si="1"/>
        <v/>
      </c>
      <c r="P18" s="64"/>
      <c r="Q18" s="65" t="str">
        <f>IF(ISBLANK(P18),"",SUMIF(T_Projektkosten[Arbeitspaket / Kostenart],'Abrechnung Projektkosten'!P18,T_Projektkosten[Betrag Total]))</f>
        <v/>
      </c>
      <c r="R18" s="65" t="str">
        <f>IF(ISBLANK(P18),"",SUMIF(T_Abr_Projektkosten[Arbeitspaket / Kostenart],P18,T_Abr_Projektkosten[Zahlungsbetrag netto (d.h. Ust., Skonti, Rabatte, Gutschriften, Bankspesen, offene Haftrücklässe, etc. abgezogen/aliquote AfA) in EUR])+SUMIF(T_Abr_Projektkosten[Arbeitspaket / Kostenart],P18,T_Abr_Projektkosten[förder-
barer USt.-Betrag in EUR]))</f>
        <v/>
      </c>
      <c r="S18" s="65" t="str">
        <f>IF(ISBLANK(P18),"",SUMIF(T_Abr_Projektkosten[Arbeitspaket / Kostenart],P18,T_Abr_Projektkosten[Zahlungsbetrag netto (d.h. Ust., Skonti, Rabatte, Gutschriften, Bankspesen, offene Haftrücklässe, etc. abgezogen/aliquote AfA) in EUR]))</f>
        <v/>
      </c>
      <c r="T18" s="65" t="str">
        <f>IF(ISBLANK(P18),"",SUMIF(T_Abr_Projektkosten[Arbeitspaket / Kostenart],P18,T_Abr_Projektkosten[förder-
barer USt.-Betrag in EUR]))</f>
        <v/>
      </c>
      <c r="U18" s="65" t="str">
        <f t="shared" si="0"/>
        <v/>
      </c>
    </row>
    <row r="19" spans="1:21" ht="14.4" x14ac:dyDescent="0.25">
      <c r="A19" s="124">
        <v>10</v>
      </c>
      <c r="B19" s="120"/>
      <c r="C19" s="121"/>
      <c r="D19" s="120"/>
      <c r="E19" s="120"/>
      <c r="F19" s="120"/>
      <c r="G19" s="120"/>
      <c r="H19" s="121"/>
      <c r="I19" s="122"/>
      <c r="J19" s="122"/>
      <c r="K19" s="122"/>
      <c r="L19" s="123" t="str" cm="1">
        <f t="array" ref="L19">_xlfn.IFS(AND(T_Abr_Projektkosten[[#This Row],[Zahlungsbetrag netto (d.h. Ust., Skonti, Rabatte, Gutschriften, Bankspesen, offene Haftrücklässe, etc. abgezogen/aliquote AfA) in EUR]]=0,T_Abr_Projektkosten[[#This Row],[förder-
barer USt.-Betrag in EUR]]=0),"",T_Abr_Projektkosten[[#This Row],[Rechnungs-
datum]]&lt;Antrag_Datum,"Rechnungsdatum vor Antragstellung; Rechnung nicht förderbar",ISERROR(VLOOKUP(T_Abr_Projektkosten[[#This Row],[Kostenkategorie (Sach- oder Drittkosten)]]&amp;T_Abr_Projektkosten[[#This Row],[Arbeitspaket / Kostenart]],T_Projektkosten[key],1,FALSE)),"Arbeitspaket/Kostenkategorie nicht im Plan",OR(ISBLANK(T_Abr_Projektkosten[[#This Row],[Nr.]]),ISBLANK(T_Abr_Projektkosten[[#This Row],[Rechnungs-
nummer]]),ISBLANK(T_Abr_Projektkosten[[#This Row],[Rechnungs-
datum]]),ISBLANK(T_Abr_Projektkosten[[#This Row],[Zahlungsempfänger*in /
Rechnungsaussteller*in]]),ISBLANK(T_Abr_Projektkosten[[#This Row],[Gegenstand der Rechnung]]),ISBLANK(T_Abr_Projektkosten[[#This Row],[Zahlungs-
datum]]),ISBLANK(T_Abr_Projektkosten[[#This Row],[Zahlungsbetrag
laut
Zahlungsbeleg
 inklusive USt. in EUR]])),"Daten unvollständig",TRUE(),"")</f>
        <v/>
      </c>
      <c r="M19" s="122"/>
      <c r="O19" s="85" t="str">
        <f t="shared" si="1"/>
        <v/>
      </c>
      <c r="P19" s="64"/>
      <c r="Q19" s="65" t="str">
        <f>IF(ISBLANK(P19),"",SUMIF(T_Projektkosten[Arbeitspaket / Kostenart],'Abrechnung Projektkosten'!P19,T_Projektkosten[Betrag Total]))</f>
        <v/>
      </c>
      <c r="R19" s="65" t="str">
        <f>IF(ISBLANK(P19),"",SUMIF(T_Abr_Projektkosten[Arbeitspaket / Kostenart],P19,T_Abr_Projektkosten[Zahlungsbetrag netto (d.h. Ust., Skonti, Rabatte, Gutschriften, Bankspesen, offene Haftrücklässe, etc. abgezogen/aliquote AfA) in EUR])+SUMIF(T_Abr_Projektkosten[Arbeitspaket / Kostenart],P19,T_Abr_Projektkosten[förder-
barer USt.-Betrag in EUR]))</f>
        <v/>
      </c>
      <c r="S19" s="65" t="str">
        <f>IF(ISBLANK(P19),"",SUMIF(T_Abr_Projektkosten[Arbeitspaket / Kostenart],P19,T_Abr_Projektkosten[Zahlungsbetrag netto (d.h. Ust., Skonti, Rabatte, Gutschriften, Bankspesen, offene Haftrücklässe, etc. abgezogen/aliquote AfA) in EUR]))</f>
        <v/>
      </c>
      <c r="T19" s="65" t="str">
        <f>IF(ISBLANK(P19),"",SUMIF(T_Abr_Projektkosten[Arbeitspaket / Kostenart],P19,T_Abr_Projektkosten[förder-
barer USt.-Betrag in EUR]))</f>
        <v/>
      </c>
      <c r="U19" s="65" t="str">
        <f t="shared" ref="U19:U21" si="2">IF(ISBLANK(P19),"",Q19-R19)</f>
        <v/>
      </c>
    </row>
    <row r="20" spans="1:21" ht="14.4" x14ac:dyDescent="0.25">
      <c r="A20" s="124">
        <v>11</v>
      </c>
      <c r="B20" s="120"/>
      <c r="C20" s="121"/>
      <c r="D20" s="120"/>
      <c r="E20" s="120"/>
      <c r="F20" s="120"/>
      <c r="G20" s="120"/>
      <c r="H20" s="121"/>
      <c r="I20" s="122"/>
      <c r="J20" s="122"/>
      <c r="K20" s="122"/>
      <c r="L20" s="123" t="str" cm="1">
        <f t="array" ref="L20">_xlfn.IFS(AND(T_Abr_Projektkosten[[#This Row],[Zahlungsbetrag netto (d.h. Ust., Skonti, Rabatte, Gutschriften, Bankspesen, offene Haftrücklässe, etc. abgezogen/aliquote AfA) in EUR]]=0,T_Abr_Projektkosten[[#This Row],[förder-
barer USt.-Betrag in EUR]]=0),"",T_Abr_Projektkosten[[#This Row],[Rechnungs-
datum]]&lt;Antrag_Datum,"Rechnungsdatum vor Antragstellung; Rechnung nicht förderbar",ISERROR(VLOOKUP(T_Abr_Projektkosten[[#This Row],[Kostenkategorie (Sach- oder Drittkosten)]]&amp;T_Abr_Projektkosten[[#This Row],[Arbeitspaket / Kostenart]],T_Projektkosten[key],1,FALSE)),"Arbeitspaket/Kostenkategorie nicht im Plan",OR(ISBLANK(T_Abr_Projektkosten[[#This Row],[Nr.]]),ISBLANK(T_Abr_Projektkosten[[#This Row],[Rechnungs-
nummer]]),ISBLANK(T_Abr_Projektkosten[[#This Row],[Rechnungs-
datum]]),ISBLANK(T_Abr_Projektkosten[[#This Row],[Zahlungsempfänger*in /
Rechnungsaussteller*in]]),ISBLANK(T_Abr_Projektkosten[[#This Row],[Gegenstand der Rechnung]]),ISBLANK(T_Abr_Projektkosten[[#This Row],[Zahlungs-
datum]]),ISBLANK(T_Abr_Projektkosten[[#This Row],[Zahlungsbetrag
laut
Zahlungsbeleg
 inklusive USt. in EUR]])),"Daten unvollständig",TRUE(),"")</f>
        <v/>
      </c>
      <c r="M20" s="122"/>
      <c r="O20" s="85" t="str">
        <f t="shared" si="1"/>
        <v/>
      </c>
      <c r="P20" s="64"/>
      <c r="Q20" s="65" t="str">
        <f>IF(ISBLANK(P20),"",SUMIF(T_Projektkosten[Arbeitspaket / Kostenart],'Abrechnung Projektkosten'!P20,T_Projektkosten[Betrag Total]))</f>
        <v/>
      </c>
      <c r="R20" s="65" t="str">
        <f>IF(ISBLANK(P20),"",SUMIF(T_Abr_Projektkosten[Arbeitspaket / Kostenart],P20,T_Abr_Projektkosten[Zahlungsbetrag netto (d.h. Ust., Skonti, Rabatte, Gutschriften, Bankspesen, offene Haftrücklässe, etc. abgezogen/aliquote AfA) in EUR])+SUMIF(T_Abr_Projektkosten[Arbeitspaket / Kostenart],P20,T_Abr_Projektkosten[förder-
barer USt.-Betrag in EUR]))</f>
        <v/>
      </c>
      <c r="S20" s="65" t="str">
        <f>IF(ISBLANK(P20),"",SUMIF(T_Abr_Projektkosten[Arbeitspaket / Kostenart],P20,T_Abr_Projektkosten[Zahlungsbetrag netto (d.h. Ust., Skonti, Rabatte, Gutschriften, Bankspesen, offene Haftrücklässe, etc. abgezogen/aliquote AfA) in EUR]))</f>
        <v/>
      </c>
      <c r="T20" s="65" t="str">
        <f>IF(ISBLANK(P20),"",SUMIF(T_Abr_Projektkosten[Arbeitspaket / Kostenart],P20,T_Abr_Projektkosten[förder-
barer USt.-Betrag in EUR]))</f>
        <v/>
      </c>
      <c r="U20" s="65" t="str">
        <f t="shared" si="2"/>
        <v/>
      </c>
    </row>
    <row r="21" spans="1:21" ht="14.4" x14ac:dyDescent="0.25">
      <c r="A21" s="124">
        <v>12</v>
      </c>
      <c r="B21" s="120"/>
      <c r="C21" s="121"/>
      <c r="D21" s="120"/>
      <c r="E21" s="120"/>
      <c r="F21" s="120"/>
      <c r="G21" s="120"/>
      <c r="H21" s="121"/>
      <c r="I21" s="122"/>
      <c r="J21" s="122"/>
      <c r="K21" s="122"/>
      <c r="L21" s="123" t="str" cm="1">
        <f t="array" ref="L21">_xlfn.IFS(AND(T_Abr_Projektkosten[[#This Row],[Zahlungsbetrag netto (d.h. Ust., Skonti, Rabatte, Gutschriften, Bankspesen, offene Haftrücklässe, etc. abgezogen/aliquote AfA) in EUR]]=0,T_Abr_Projektkosten[[#This Row],[förder-
barer USt.-Betrag in EUR]]=0),"",T_Abr_Projektkosten[[#This Row],[Rechnungs-
datum]]&lt;Antrag_Datum,"Rechnungsdatum vor Antragstellung; Rechnung nicht förderbar",ISERROR(VLOOKUP(T_Abr_Projektkosten[[#This Row],[Kostenkategorie (Sach- oder Drittkosten)]]&amp;T_Abr_Projektkosten[[#This Row],[Arbeitspaket / Kostenart]],T_Projektkosten[key],1,FALSE)),"Arbeitspaket/Kostenkategorie nicht im Plan",OR(ISBLANK(T_Abr_Projektkosten[[#This Row],[Nr.]]),ISBLANK(T_Abr_Projektkosten[[#This Row],[Rechnungs-
nummer]]),ISBLANK(T_Abr_Projektkosten[[#This Row],[Rechnungs-
datum]]),ISBLANK(T_Abr_Projektkosten[[#This Row],[Zahlungsempfänger*in /
Rechnungsaussteller*in]]),ISBLANK(T_Abr_Projektkosten[[#This Row],[Gegenstand der Rechnung]]),ISBLANK(T_Abr_Projektkosten[[#This Row],[Zahlungs-
datum]]),ISBLANK(T_Abr_Projektkosten[[#This Row],[Zahlungsbetrag
laut
Zahlungsbeleg
 inklusive USt. in EUR]])),"Daten unvollständig",TRUE(),"")</f>
        <v/>
      </c>
      <c r="M21" s="122"/>
      <c r="O21" s="85" t="str">
        <f t="shared" si="1"/>
        <v/>
      </c>
      <c r="P21" s="64"/>
      <c r="Q21" s="65" t="str">
        <f>IF(ISBLANK(P21),"",SUMIF(T_Projektkosten[Arbeitspaket / Kostenart],'Abrechnung Projektkosten'!P21,T_Projektkosten[Betrag Total]))</f>
        <v/>
      </c>
      <c r="R21" s="65" t="str">
        <f>IF(ISBLANK(P21),"",SUMIF(T_Abr_Projektkosten[Arbeitspaket / Kostenart],P21,T_Abr_Projektkosten[Zahlungsbetrag netto (d.h. Ust., Skonti, Rabatte, Gutschriften, Bankspesen, offene Haftrücklässe, etc. abgezogen/aliquote AfA) in EUR])+SUMIF(T_Abr_Projektkosten[Arbeitspaket / Kostenart],P21,T_Abr_Projektkosten[förder-
barer USt.-Betrag in EUR]))</f>
        <v/>
      </c>
      <c r="S21" s="65" t="str">
        <f>IF(ISBLANK(P21),"",SUMIF(T_Abr_Projektkosten[Arbeitspaket / Kostenart],P21,T_Abr_Projektkosten[Zahlungsbetrag netto (d.h. Ust., Skonti, Rabatte, Gutschriften, Bankspesen, offene Haftrücklässe, etc. abgezogen/aliquote AfA) in EUR]))</f>
        <v/>
      </c>
      <c r="T21" s="65" t="str">
        <f>IF(ISBLANK(P21),"",SUMIF(T_Abr_Projektkosten[Arbeitspaket / Kostenart],P21,T_Abr_Projektkosten[förder-
barer USt.-Betrag in EUR]))</f>
        <v/>
      </c>
      <c r="U21" s="65" t="str">
        <f t="shared" si="2"/>
        <v/>
      </c>
    </row>
    <row r="22" spans="1:21" ht="14.7" customHeight="1" thickBot="1" x14ac:dyDescent="0.3">
      <c r="A22" s="34"/>
      <c r="B22" s="166" t="s">
        <v>34</v>
      </c>
      <c r="C22" s="166"/>
      <c r="D22" s="166"/>
      <c r="E22" s="166"/>
      <c r="F22" s="166"/>
      <c r="G22" s="166"/>
      <c r="H22" s="166"/>
      <c r="I22" s="166"/>
      <c r="J22" s="166"/>
      <c r="K22" s="166"/>
      <c r="O22" s="85"/>
      <c r="P22" s="64"/>
      <c r="Q22" s="65" t="str">
        <f>IF(ISBLANK(P22),"",SUMIF(T_Projektkosten[Arbeitspaket / Kostenart],'Abrechnung Projektkosten'!P22,T_Projektkosten[Betrag Total]))</f>
        <v/>
      </c>
      <c r="R22" s="65" t="str">
        <f>IF(ISBLANK(P22),"",SUMIF(T_Abr_Projektkosten[Arbeitspaket / Kostenart],P22,T_Abr_Projektkosten[Zahlungsbetrag netto (d.h. Ust., Skonti, Rabatte, Gutschriften, Bankspesen, offene Haftrücklässe, etc. abgezogen/aliquote AfA) in EUR])+SUMIF(T_Abr_Projektkosten[Arbeitspaket / Kostenart],P22,T_Abr_Projektkosten[förder-
barer USt.-Betrag in EUR]))</f>
        <v/>
      </c>
      <c r="S22" s="65" t="str">
        <f>IF(ISBLANK(P22),"",SUMIF(T_Abr_Projektkosten[Arbeitspaket / Kostenart],P22,T_Abr_Projektkosten[Zahlungsbetrag netto (d.h. Ust., Skonti, Rabatte, Gutschriften, Bankspesen, offene Haftrücklässe, etc. abgezogen/aliquote AfA) in EUR]))</f>
        <v/>
      </c>
      <c r="T22" s="65" t="str">
        <f>IF(ISBLANK(P22),"",SUMIF(T_Abr_Projektkosten[Arbeitspaket / Kostenart],P22,T_Abr_Projektkosten[förder-
barer USt.-Betrag in EUR]))</f>
        <v/>
      </c>
      <c r="U22" s="65" t="str">
        <f>IF(ISBLANK(P22),"",Q22-R22)</f>
        <v/>
      </c>
    </row>
    <row r="23" spans="1:21" ht="15.6" thickTop="1" thickBot="1" x14ac:dyDescent="0.3">
      <c r="A23" s="33"/>
      <c r="H23" s="55"/>
      <c r="I23" s="55" t="s">
        <v>35</v>
      </c>
      <c r="J23" s="71">
        <f>SUM(T_Abr_Projektkosten[Zahlungsbetrag netto (d.h. Ust., Skonti, Rabatte, Gutschriften, Bankspesen, offene Haftrücklässe, etc. abgezogen/aliquote AfA) in EUR])</f>
        <v>0</v>
      </c>
      <c r="K23" s="71">
        <f>SUM(T_Abr_Projektkosten[förder-
barer USt.-Betrag in EUR])</f>
        <v>0</v>
      </c>
      <c r="Q23" s="59"/>
      <c r="R23" s="59"/>
      <c r="S23" s="59"/>
      <c r="T23" s="59"/>
      <c r="U23" s="59"/>
    </row>
    <row r="24" spans="1:21" ht="14.4" thickTop="1" x14ac:dyDescent="0.25">
      <c r="A24" s="33"/>
      <c r="H24" s="54"/>
      <c r="I24" s="54" t="s">
        <v>36</v>
      </c>
      <c r="J24" s="163">
        <f>Sum_Projekt_netto+Sum_Projekt_USt</f>
        <v>0</v>
      </c>
      <c r="K24" s="163"/>
      <c r="Q24" s="59"/>
      <c r="R24" s="59"/>
      <c r="S24" s="59"/>
      <c r="T24" s="59"/>
      <c r="U24" s="59"/>
    </row>
    <row r="25" spans="1:21" x14ac:dyDescent="0.25">
      <c r="A25" s="33"/>
      <c r="Q25" s="59"/>
      <c r="R25" s="59"/>
      <c r="S25" s="59"/>
      <c r="T25" s="59"/>
      <c r="U25" s="59"/>
    </row>
    <row r="26" spans="1:21" x14ac:dyDescent="0.25">
      <c r="A26" s="33"/>
      <c r="Q26" s="59"/>
      <c r="R26" s="59"/>
      <c r="S26" s="59"/>
      <c r="T26" s="59"/>
      <c r="U26" s="59"/>
    </row>
    <row r="27" spans="1:21" x14ac:dyDescent="0.25">
      <c r="B27" s="162" t="s">
        <v>37</v>
      </c>
      <c r="C27" s="162"/>
      <c r="D27" s="162"/>
      <c r="E27" s="162"/>
      <c r="F27" s="162"/>
      <c r="G27" s="162"/>
      <c r="H27" s="162"/>
      <c r="I27" s="162"/>
      <c r="J27" s="162"/>
      <c r="K27" s="162"/>
      <c r="Q27" s="59"/>
      <c r="R27" s="59"/>
      <c r="S27" s="59"/>
      <c r="T27" s="59"/>
      <c r="U27" s="59"/>
    </row>
    <row r="28" spans="1:21" x14ac:dyDescent="0.25">
      <c r="B28" s="162" t="s">
        <v>131</v>
      </c>
      <c r="C28" s="162"/>
      <c r="D28" s="162"/>
      <c r="E28" s="162"/>
      <c r="F28" s="162"/>
      <c r="G28" s="162"/>
      <c r="H28" s="162"/>
      <c r="I28" s="162"/>
      <c r="J28" s="162"/>
      <c r="K28" s="162"/>
      <c r="Q28" s="59"/>
      <c r="R28" s="59"/>
      <c r="S28" s="59"/>
      <c r="T28" s="59"/>
      <c r="U28" s="59"/>
    </row>
    <row r="29" spans="1:21" x14ac:dyDescent="0.25">
      <c r="B29" s="162" t="s">
        <v>38</v>
      </c>
      <c r="C29" s="162"/>
      <c r="D29" s="162"/>
      <c r="E29" s="162"/>
      <c r="F29" s="162"/>
      <c r="G29" s="162"/>
      <c r="H29" s="162"/>
      <c r="I29" s="162"/>
      <c r="J29" s="162"/>
      <c r="K29" s="162"/>
      <c r="L29" s="28">
        <f>LEN(TRIM(_xlfn.CONCAT(T_Abr_Projektkosten[Check])))</f>
        <v>0</v>
      </c>
      <c r="Q29" s="59"/>
      <c r="R29" s="59"/>
      <c r="S29" s="59"/>
      <c r="T29" s="59"/>
      <c r="U29" s="59"/>
    </row>
    <row r="30" spans="1:21" x14ac:dyDescent="0.25">
      <c r="B30" s="162" t="s">
        <v>39</v>
      </c>
      <c r="C30" s="162"/>
      <c r="D30" s="162"/>
      <c r="E30" s="162"/>
      <c r="F30" s="162"/>
      <c r="G30" s="162"/>
      <c r="H30" s="162"/>
      <c r="I30" s="162"/>
      <c r="J30" s="162"/>
      <c r="K30" s="162"/>
      <c r="Q30" s="59"/>
      <c r="R30" s="59"/>
      <c r="S30" s="59"/>
      <c r="T30" s="59"/>
      <c r="U30" s="59"/>
    </row>
    <row r="31" spans="1:21" x14ac:dyDescent="0.25">
      <c r="B31" s="162" t="s">
        <v>40</v>
      </c>
      <c r="C31" s="162"/>
      <c r="D31" s="162"/>
      <c r="E31" s="162"/>
      <c r="F31" s="162"/>
      <c r="G31" s="162"/>
      <c r="H31" s="162"/>
      <c r="I31" s="162"/>
      <c r="J31" s="162"/>
      <c r="K31" s="162"/>
      <c r="Q31" s="59"/>
      <c r="R31" s="59"/>
      <c r="S31" s="59"/>
      <c r="T31" s="59"/>
      <c r="U31" s="59"/>
    </row>
    <row r="32" spans="1:21" x14ac:dyDescent="0.25">
      <c r="Q32" s="59"/>
      <c r="R32" s="59"/>
      <c r="S32" s="59"/>
      <c r="T32" s="59"/>
      <c r="U32" s="59"/>
    </row>
    <row r="33" spans="2:21" x14ac:dyDescent="0.25">
      <c r="Q33" s="59"/>
      <c r="R33" s="59"/>
      <c r="S33" s="59"/>
      <c r="T33" s="59"/>
      <c r="U33" s="59"/>
    </row>
    <row r="34" spans="2:21" x14ac:dyDescent="0.25">
      <c r="B34" s="162" t="s">
        <v>132</v>
      </c>
      <c r="C34" s="162"/>
      <c r="D34" s="162"/>
      <c r="E34" s="162"/>
      <c r="F34" s="162"/>
      <c r="G34" s="162"/>
      <c r="H34" s="162"/>
      <c r="I34" s="162"/>
      <c r="J34" s="162"/>
      <c r="K34" s="162"/>
      <c r="Q34" s="59"/>
      <c r="R34" s="59"/>
      <c r="S34" s="59"/>
      <c r="T34" s="59"/>
      <c r="U34" s="59"/>
    </row>
    <row r="35" spans="2:21" ht="84" customHeight="1" x14ac:dyDescent="0.25"/>
    <row r="53" spans="2:4" x14ac:dyDescent="0.25">
      <c r="B53" s="1"/>
      <c r="C53" s="1"/>
      <c r="D53" s="1"/>
    </row>
    <row r="54" spans="2:4" x14ac:dyDescent="0.25">
      <c r="B54" s="1"/>
      <c r="C54" s="1"/>
      <c r="D54" s="1"/>
    </row>
    <row r="55" spans="2:4" x14ac:dyDescent="0.25">
      <c r="B55" s="1"/>
      <c r="C55" s="1"/>
      <c r="D55" s="1"/>
    </row>
    <row r="56" spans="2:4" x14ac:dyDescent="0.25">
      <c r="B56" s="1"/>
      <c r="C56" s="1"/>
      <c r="D56" s="1"/>
    </row>
    <row r="57" spans="2:4" x14ac:dyDescent="0.25">
      <c r="B57" s="1"/>
      <c r="C57" s="1"/>
      <c r="D57" s="1"/>
    </row>
  </sheetData>
  <sheetProtection algorithmName="SHA-512" hashValue="HuG3y9dZNmS7HpADp+ib9y4VN/QMb2bu3S+ugIIwqtE/bhw5TGnLUpjbDBdyFv3huKgtZgustrZTQuBE60+NYQ==" saltValue="BBPYdui/3dgZSDrEtMy4Gg==" spinCount="100000" sheet="1" insertRows="0"/>
  <mergeCells count="13">
    <mergeCell ref="B34:K34"/>
    <mergeCell ref="J24:K24"/>
    <mergeCell ref="B3:K3"/>
    <mergeCell ref="B4:K4"/>
    <mergeCell ref="B6:D6"/>
    <mergeCell ref="B22:K22"/>
    <mergeCell ref="E6:H6"/>
    <mergeCell ref="E7:H7"/>
    <mergeCell ref="B27:K27"/>
    <mergeCell ref="B28:K28"/>
    <mergeCell ref="B29:K29"/>
    <mergeCell ref="B30:K30"/>
    <mergeCell ref="B31:K31"/>
  </mergeCells>
  <phoneticPr fontId="9" type="noConversion"/>
  <conditionalFormatting sqref="U10:U34">
    <cfRule type="cellIs" dxfId="134" priority="6" operator="lessThan">
      <formula>0</formula>
    </cfRule>
  </conditionalFormatting>
  <conditionalFormatting sqref="L9:M9">
    <cfRule type="expression" dxfId="133" priority="3">
      <formula>_xlfn.CONCAT(prf_Projekt)&lt;&gt;""</formula>
    </cfRule>
  </conditionalFormatting>
  <conditionalFormatting sqref="A10:A21">
    <cfRule type="duplicateValues" dxfId="132" priority="2"/>
  </conditionalFormatting>
  <conditionalFormatting sqref="C10:C21">
    <cfRule type="cellIs" dxfId="131" priority="1" operator="lessThan">
      <formula>Antrag_Datum</formula>
    </cfRule>
  </conditionalFormatting>
  <dataValidations count="2">
    <dataValidation type="list" allowBlank="1" showInputMessage="1" showErrorMessage="1" sqref="G10:G21" xr:uid="{56AAE87C-FD55-48DC-93D9-172AAA1661BE}">
      <formula1>N_Arbeitspakete</formula1>
    </dataValidation>
    <dataValidation type="date" allowBlank="1" showInputMessage="1" showErrorMessage="1" sqref="H10:H21" xr:uid="{DA9B1765-6189-4F84-8778-56586FEF2172}">
      <formula1>1</formula1>
      <formula2>TODAY()</formula2>
    </dataValidation>
  </dataValidations>
  <pageMargins left="0.47348484848484851" right="0.49242424242424243" top="0.98425196850393704" bottom="0.98425196850393704" header="0" footer="0"/>
  <pageSetup paperSize="9" orientation="landscape" r:id="rId1"/>
  <headerFooter>
    <oddFooter>&amp;R&amp;"Arial,Standard"&amp;6aws First Inkubator | Rechnungszusammenstellung Modul B</oddFooter>
  </headerFooter>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9F51EFD1-C843-43E4-85F0-040031E4DCA7}">
          <x14:formula1>
            <xm:f>Konfiguration!$D$2:$D$3</xm:f>
          </x14:formula1>
          <xm:sqref>F10:F21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C3CB6-5704-4A0C-94DA-00B4C6E9BDE3}">
  <sheetPr codeName="Tabelle4"/>
  <dimension ref="A1:G15"/>
  <sheetViews>
    <sheetView workbookViewId="0">
      <selection activeCell="E9" sqref="E9"/>
    </sheetView>
  </sheetViews>
  <sheetFormatPr baseColWidth="10" defaultColWidth="10.69921875" defaultRowHeight="13.8" x14ac:dyDescent="0.25"/>
  <cols>
    <col min="1" max="1" width="25.19921875" customWidth="1"/>
    <col min="2" max="2" width="39.5" customWidth="1"/>
    <col min="3" max="3" width="11.19921875" customWidth="1"/>
    <col min="4" max="4" width="35.19921875" customWidth="1"/>
    <col min="5" max="5" width="17.59765625" customWidth="1"/>
    <col min="6" max="6" width="11.69921875" hidden="1" customWidth="1"/>
  </cols>
  <sheetData>
    <row r="1" spans="1:7" ht="17.7" customHeight="1" x14ac:dyDescent="0.3">
      <c r="A1" s="169">
        <f>Projekt_Name</f>
        <v>0</v>
      </c>
      <c r="B1" s="169"/>
    </row>
    <row r="2" spans="1:7" ht="17.7" customHeight="1" x14ac:dyDescent="0.25">
      <c r="A2" s="41"/>
      <c r="B2" s="41"/>
    </row>
    <row r="3" spans="1:7" ht="18" customHeight="1" x14ac:dyDescent="0.25">
      <c r="A3" s="157" t="s">
        <v>59</v>
      </c>
      <c r="B3" s="157"/>
      <c r="C3" s="157"/>
      <c r="D3" s="157"/>
      <c r="E3" s="157"/>
      <c r="F3" s="157"/>
    </row>
    <row r="4" spans="1:7" x14ac:dyDescent="0.25">
      <c r="A4" s="157" t="s">
        <v>133</v>
      </c>
      <c r="B4" s="157"/>
      <c r="C4" s="157"/>
      <c r="D4" s="157"/>
      <c r="E4" s="157"/>
      <c r="F4" s="157"/>
    </row>
    <row r="5" spans="1:7" ht="18.75" customHeight="1" x14ac:dyDescent="0.25">
      <c r="A5" s="27"/>
      <c r="B5" s="27"/>
      <c r="C5" s="27"/>
      <c r="D5" s="27"/>
      <c r="E5" s="27" t="str">
        <f>"max. € " &amp; max_Perskosten_Person &amp; " pro Person"</f>
        <v>max. € 4800 pro Person</v>
      </c>
      <c r="F5" s="27"/>
    </row>
    <row r="6" spans="1:7" s="39" customFormat="1" ht="15" thickBot="1" x14ac:dyDescent="0.35">
      <c r="A6" s="36" t="s">
        <v>8</v>
      </c>
      <c r="B6" s="170" t="s">
        <v>11</v>
      </c>
      <c r="C6" s="171"/>
      <c r="D6" s="37"/>
      <c r="E6" s="38"/>
    </row>
    <row r="7" spans="1:7" s="39" customFormat="1" ht="15.6" thickTop="1" thickBot="1" x14ac:dyDescent="0.35">
      <c r="A7" s="172"/>
      <c r="B7" t="s">
        <v>22</v>
      </c>
      <c r="C7" t="s">
        <v>82</v>
      </c>
      <c r="D7" t="s">
        <v>23</v>
      </c>
      <c r="E7" t="s">
        <v>2</v>
      </c>
      <c r="F7" s="80" t="s">
        <v>89</v>
      </c>
    </row>
    <row r="8" spans="1:7" s="39" customFormat="1" ht="15" thickTop="1" x14ac:dyDescent="0.3">
      <c r="A8" s="173"/>
      <c r="B8" s="66"/>
      <c r="C8" s="13"/>
      <c r="D8" s="13"/>
      <c r="E8" s="63"/>
      <c r="F8" s="60">
        <f>COUNTIF($B$8:T_Personalkosten[[#This Row],[Name]],T_Personalkosten[[#This Row],[Name]])</f>
        <v>0</v>
      </c>
    </row>
    <row r="9" spans="1:7" s="39" customFormat="1" ht="14.4" x14ac:dyDescent="0.3">
      <c r="A9" s="173"/>
      <c r="B9" s="20"/>
      <c r="C9" s="12"/>
      <c r="D9" s="12"/>
      <c r="E9" s="63"/>
      <c r="F9" s="60">
        <f>COUNTIF($B$8:T_Personalkosten[[#This Row],[Name]],T_Personalkosten[[#This Row],[Name]])</f>
        <v>0</v>
      </c>
    </row>
    <row r="10" spans="1:7" s="39" customFormat="1" ht="14.4" x14ac:dyDescent="0.3">
      <c r="A10" s="173"/>
      <c r="B10" s="20"/>
      <c r="C10" s="12"/>
      <c r="D10" s="12"/>
      <c r="E10" s="63"/>
      <c r="F10" s="60">
        <f>COUNTIF($B$8:T_Personalkosten[[#This Row],[Name]],T_Personalkosten[[#This Row],[Name]])</f>
        <v>0</v>
      </c>
    </row>
    <row r="11" spans="1:7" s="39" customFormat="1" ht="14.4" x14ac:dyDescent="0.3">
      <c r="A11" s="173"/>
      <c r="B11" s="42"/>
      <c r="C11" s="21"/>
      <c r="D11" s="21"/>
      <c r="E11" s="63"/>
      <c r="F11" s="60">
        <f>COUNTIF($B$8:T_Personalkosten[[#This Row],[Name]],T_Personalkosten[[#This Row],[Name]])</f>
        <v>0</v>
      </c>
    </row>
    <row r="12" spans="1:7" s="39" customFormat="1" ht="14.4" x14ac:dyDescent="0.3">
      <c r="A12" s="173"/>
      <c r="B12" s="42"/>
      <c r="C12" s="21"/>
      <c r="D12" s="21"/>
      <c r="E12" s="63"/>
      <c r="F12" s="60">
        <f>COUNTIF($B$8:T_Personalkosten[[#This Row],[Name]],T_Personalkosten[[#This Row],[Name]])</f>
        <v>0</v>
      </c>
    </row>
    <row r="13" spans="1:7" s="39" customFormat="1" ht="14.4" x14ac:dyDescent="0.3">
      <c r="A13" s="173"/>
      <c r="B13" s="42"/>
      <c r="C13" s="21"/>
      <c r="D13" s="21"/>
      <c r="E13" s="63"/>
      <c r="F13" s="60">
        <f>COUNTIF($B$8:T_Personalkosten[[#This Row],[Name]],T_Personalkosten[[#This Row],[Name]])</f>
        <v>0</v>
      </c>
    </row>
    <row r="14" spans="1:7" s="39" customFormat="1" ht="14.4" x14ac:dyDescent="0.3">
      <c r="A14" s="173"/>
      <c r="B14" s="42"/>
      <c r="C14" s="21"/>
      <c r="D14" s="21"/>
      <c r="E14" s="63"/>
      <c r="F14" s="60">
        <f>COUNTIF($B$8:T_Personalkosten[[#This Row],[Name]],T_Personalkosten[[#This Row],[Name]])</f>
        <v>0</v>
      </c>
    </row>
    <row r="15" spans="1:7" s="39" customFormat="1" ht="14.4" x14ac:dyDescent="0.3">
      <c r="A15" s="173"/>
      <c r="B15" s="174" t="s">
        <v>12</v>
      </c>
      <c r="C15" s="175"/>
      <c r="D15" s="40"/>
      <c r="E15" s="73">
        <f>SUM(T_Personalkosten[Betrag Total])</f>
        <v>0</v>
      </c>
      <c r="G15" s="108" t="str">
        <f>IF(Sum_Personal_genehmigt&gt;max_Perskosten_Total,"Maximal förderbarer Betrag von € " &amp; TEXT(max_Perskosten_Total,"#.##0") &amp; " überschritten","")</f>
        <v/>
      </c>
    </row>
  </sheetData>
  <sheetProtection algorithmName="SHA-512" hashValue="XcnmV+LGFYCSqOVP/IsQ74A41fz2ydqbj/trJxfGDCGVGO/8XoVES7NcU0oyv+SAGExdtGrSXT6237oWkOyVIQ==" saltValue="EBg11v9Uk2ttuv8ouQuD8g==" spinCount="100000" sheet="1" deleteRows="0" sort="0" autoFilter="0"/>
  <mergeCells count="6">
    <mergeCell ref="A1:B1"/>
    <mergeCell ref="A3:F3"/>
    <mergeCell ref="B6:C6"/>
    <mergeCell ref="A7:A15"/>
    <mergeCell ref="B15:C15"/>
    <mergeCell ref="A4:F4"/>
  </mergeCells>
  <conditionalFormatting sqref="E15">
    <cfRule type="cellIs" dxfId="113" priority="1" operator="greaterThan">
      <formula>max_Perskosten_Total</formula>
    </cfRule>
  </conditionalFormatting>
  <dataValidations count="2">
    <dataValidation type="list" allowBlank="1" showInputMessage="1" showErrorMessage="1" sqref="C8:C14" xr:uid="{D966CC57-47E4-45AC-B457-2D8C8B20B1E7}">
      <formula1>lst_Gender</formula1>
    </dataValidation>
    <dataValidation type="decimal" allowBlank="1" showInputMessage="1" showErrorMessage="1" errorTitle="Betragsfehler" error="Betrag nicht im förderbaren Bereich" sqref="E8:E14" xr:uid="{BFFD5D6B-AA48-4751-B32C-C4C48BC9D1D7}">
      <formula1>0</formula1>
      <formula2>max_Perskosten_Person</formula2>
    </dataValidation>
  </dataValidations>
  <pageMargins left="0.7" right="0.7" top="0.78740157499999996" bottom="0.78740157499999996"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92AD5-9E42-41B4-A185-E5B3CFD54C2E}">
  <sheetPr codeName="Tabelle5">
    <tabColor theme="5"/>
  </sheetPr>
  <dimension ref="A1:W56"/>
  <sheetViews>
    <sheetView workbookViewId="0"/>
  </sheetViews>
  <sheetFormatPr baseColWidth="10" defaultColWidth="10.69921875" defaultRowHeight="13.8" x14ac:dyDescent="0.25"/>
  <cols>
    <col min="1" max="1" width="28.5" customWidth="1"/>
    <col min="2" max="2" width="9" customWidth="1"/>
    <col min="3" max="3" width="55.8984375" customWidth="1"/>
    <col min="4" max="4" width="29.59765625" customWidth="1"/>
    <col min="5" max="5" width="11.69921875" customWidth="1"/>
    <col min="6" max="6" width="29.09765625" customWidth="1"/>
    <col min="7" max="7" width="14.5" hidden="1" customWidth="1"/>
    <col min="8" max="8" width="11.3984375" hidden="1" customWidth="1"/>
    <col min="9" max="9" width="18.09765625" hidden="1" customWidth="1"/>
    <col min="10" max="10" width="27.69921875" style="8" customWidth="1"/>
    <col min="11" max="11" width="9.765625E-2" style="8" customWidth="1"/>
    <col min="12" max="12" width="10.69921875" customWidth="1"/>
    <col min="13" max="13" width="11.59765625" hidden="1" customWidth="1"/>
    <col min="14" max="14" width="15.3984375" bestFit="1" customWidth="1"/>
    <col min="15" max="15" width="17.59765625" customWidth="1"/>
    <col min="16" max="16" width="16.19921875" customWidth="1"/>
    <col min="17" max="18" width="16.19921875" hidden="1" customWidth="1"/>
    <col min="19" max="19" width="16.19921875" customWidth="1"/>
  </cols>
  <sheetData>
    <row r="1" spans="1:19" s="28" customFormat="1" ht="14.4" x14ac:dyDescent="0.25">
      <c r="A1" s="28" t="s">
        <v>121</v>
      </c>
      <c r="B1" s="125"/>
      <c r="C1" s="133">
        <f>Antrag_Datum</f>
        <v>0</v>
      </c>
    </row>
    <row r="2" spans="1:19" s="28" customFormat="1" x14ac:dyDescent="0.25"/>
    <row r="3" spans="1:19" s="28" customFormat="1" x14ac:dyDescent="0.25">
      <c r="B3" s="162"/>
      <c r="C3" s="162"/>
      <c r="D3" s="162"/>
      <c r="E3" s="162"/>
      <c r="F3" s="162"/>
      <c r="G3" s="162"/>
      <c r="H3" s="162"/>
      <c r="I3" s="162"/>
      <c r="J3" s="162"/>
      <c r="K3" s="162"/>
      <c r="L3" s="162"/>
      <c r="M3" s="162"/>
      <c r="N3" s="162"/>
      <c r="O3" s="162"/>
      <c r="P3" s="162"/>
      <c r="Q3" s="44"/>
      <c r="R3" s="44"/>
    </row>
    <row r="4" spans="1:19" s="28" customFormat="1" x14ac:dyDescent="0.25">
      <c r="B4" s="164" t="s">
        <v>97</v>
      </c>
      <c r="C4" s="164"/>
      <c r="D4" s="164"/>
      <c r="E4" s="164"/>
      <c r="F4" s="164"/>
      <c r="G4" s="164"/>
      <c r="H4" s="164"/>
      <c r="I4" s="164"/>
      <c r="J4" s="164"/>
      <c r="K4" s="164"/>
      <c r="L4" s="164"/>
      <c r="M4" s="164"/>
      <c r="N4" s="164"/>
      <c r="O4" s="164"/>
      <c r="P4" s="164"/>
      <c r="Q4" s="48"/>
      <c r="R4" s="48"/>
    </row>
    <row r="5" spans="1:19" s="28" customFormat="1" x14ac:dyDescent="0.25"/>
    <row r="6" spans="1:19" s="28" customFormat="1" ht="13.5" customHeight="1" x14ac:dyDescent="0.25">
      <c r="C6" s="31" t="s">
        <v>26</v>
      </c>
      <c r="D6" s="134">
        <f>Projekt_Name</f>
        <v>0</v>
      </c>
      <c r="E6" s="134"/>
      <c r="F6" s="134"/>
      <c r="G6" s="134"/>
      <c r="H6" s="78"/>
      <c r="I6" s="78"/>
      <c r="J6" s="30"/>
      <c r="K6" s="30"/>
      <c r="N6" s="30"/>
      <c r="O6" s="30"/>
    </row>
    <row r="7" spans="1:19" s="28" customFormat="1" ht="13.5" customHeight="1" x14ac:dyDescent="0.25">
      <c r="B7" s="31"/>
      <c r="C7" s="32" t="s">
        <v>27</v>
      </c>
      <c r="D7" s="168">
        <f>FN_Name</f>
        <v>0</v>
      </c>
      <c r="E7" s="168"/>
      <c r="F7" s="168"/>
      <c r="G7" s="168"/>
      <c r="H7" s="29"/>
      <c r="I7" s="30"/>
      <c r="J7" s="30"/>
      <c r="K7" s="30"/>
      <c r="N7" s="30"/>
      <c r="O7" s="30"/>
      <c r="P7" s="32"/>
      <c r="Q7" s="32"/>
      <c r="R7" s="32"/>
    </row>
    <row r="8" spans="1:19" s="28" customFormat="1" ht="13.2" customHeight="1" x14ac:dyDescent="0.25"/>
    <row r="9" spans="1:19" x14ac:dyDescent="0.25">
      <c r="A9" s="7"/>
      <c r="B9" s="7"/>
    </row>
    <row r="10" spans="1:19" ht="72" customHeight="1" x14ac:dyDescent="0.25">
      <c r="A10" s="157" t="str">
        <f>"Tragt hier bitte die geleisteten Arbeitsstunden der jeweiligen Projektmitglieder im jeweiligen Monat ein (die Teilnahme an Workshops und Trainings innerhalb des Programmes aws First Inkubator kann hier inkludiert werden)." &amp; " 
Es müssen pro Projektmitglied und pro Monat mindestens " &amp; min_Std_Pers_Monat &amp; " Stunden geleistet werden, um die Auszahlung der maximalen Personalkosten pro Monat in Höhe von € " &amp; max_Perskosten_Monat &amp; " gewährleisten zu können.
Der maximal förderbare Betrag für Personalkosten variiert nach Dauer der Teilnahme am Programm (keine Team Up / Drop Out Überschneidungen möglich). 
Der maximal förderbare Betrag für Personalkosten liegt bei € " &amp; TEXT(max_Perskosten_Monat*12,"#.##0") &amp; " pro Person und wird in monatlichen Teilbeträgen von max. € " &amp; max_Perskosten_Monat &amp; " ausbezahlt. Der Stundensatz liegt dabei bei € " &amp; Pers_Stundensatz&amp; ". Der Stundenaufwand der einzelnen Projektmitglieder ist im Rahmen der Kostenabrechnung nachzuweisen."</f>
        <v>Tragt hier bitte die geleisteten Arbeitsstunden der jeweiligen Projektmitglieder im jeweiligen Monat ein (die Teilnahme an Workshops und Trainings innerhalb des Programmes aws First Inkubator kann hier inkludiert werden). 
Es müssen pro Projektmitglied und pro Monat mindestens 20 Stunden geleistet werden, um die Auszahlung der maximalen Personalkosten pro Monat in Höhe von € 400 gewährleisten zu können.
Der maximal förderbare Betrag für Personalkosten variiert nach Dauer der Teilnahme am Programm (keine Team Up / Drop Out Überschneidungen möglich). 
Der maximal förderbare Betrag für Personalkosten liegt bei € 4.800 pro Person und wird in monatlichen Teilbeträgen von max. € 400 ausbezahlt. Der Stundensatz liegt dabei bei € 20. Der Stundenaufwand der einzelnen Projektmitglieder ist im Rahmen der Kostenabrechnung nachzuweisen.</v>
      </c>
      <c r="B10" s="157"/>
      <c r="C10" s="157"/>
      <c r="D10" s="157"/>
      <c r="E10" s="157"/>
      <c r="F10" s="157"/>
      <c r="G10" s="157"/>
    </row>
    <row r="12" spans="1:19" ht="97.2" thickBot="1" x14ac:dyDescent="0.3">
      <c r="A12" s="25" t="s">
        <v>22</v>
      </c>
      <c r="B12" s="25" t="s">
        <v>48</v>
      </c>
      <c r="C12" s="25" t="s">
        <v>46</v>
      </c>
      <c r="D12" s="25" t="s">
        <v>51</v>
      </c>
      <c r="E12" s="25" t="s">
        <v>99</v>
      </c>
      <c r="F12" s="25" t="s">
        <v>47</v>
      </c>
      <c r="G12" s="140" t="s">
        <v>87</v>
      </c>
      <c r="H12" s="140" t="s">
        <v>98</v>
      </c>
      <c r="I12" s="140" t="s">
        <v>100</v>
      </c>
      <c r="J12" s="129" t="s">
        <v>125</v>
      </c>
      <c r="K12" s="83" t="s">
        <v>75</v>
      </c>
      <c r="N12" s="141" t="s">
        <v>86</v>
      </c>
      <c r="O12" s="141" t="s">
        <v>91</v>
      </c>
      <c r="P12" s="141" t="s">
        <v>103</v>
      </c>
      <c r="Q12" s="141" t="s">
        <v>107</v>
      </c>
      <c r="R12" s="141" t="s">
        <v>108</v>
      </c>
      <c r="S12" s="141" t="s">
        <v>42</v>
      </c>
    </row>
    <row r="13" spans="1:19" ht="14.4" x14ac:dyDescent="0.3">
      <c r="A13" s="135"/>
      <c r="B13" s="135"/>
      <c r="C13" s="136"/>
      <c r="D13" s="23"/>
      <c r="E13" s="137">
        <f>T_Abr_Personalkosten[[#This Row],[Anzahl der Arbeitsstunden/Monat]]*Pers_Stundensatz</f>
        <v>0</v>
      </c>
      <c r="F13" s="137">
        <f>IF(LEN(T_Abr_Personalkosten[[#This Row],[Prüfung]])&gt;0,0,IF(T_Abr_Personalkosten[[#This Row],[lfdSumme]]&lt;=max_Perskosten_Monat,T_Abr_Personalkosten[[#This Row],[Betrag]],IF(T_Abr_Personalkosten[[#This Row],[Betrag]]&lt;(max_Perskosten_Monat-T_Abr_Personalkosten[[#This Row],[lfdSumme_vorher]]),T_Abr_Personalkosten[[#This Row],[Betrag]],max_Perskosten_Monat-T_Abr_Personalkosten[[#This Row],[lfdSumme_vorher]])))</f>
        <v>0</v>
      </c>
      <c r="G13" s="138">
        <f>SUMIFS(T_Abr_Personalkosten[Anzahl der Arbeitsstunden/Monat],T_Abr_Personalkosten[Name],T_Abr_Personalkosten[[#This Row],[Name]],T_Abr_Personalkosten[Monat],T_Abr_Personalkosten[[#This Row],[Monat]])*Pers_Stundensatz</f>
        <v>0</v>
      </c>
      <c r="H13" s="138">
        <f>SUMIFS($D$13:T_Abr_Personalkosten[[#This Row],[Anzahl der Arbeitsstunden/Monat]],$A$13:T_Abr_Personalkosten[[#This Row],[Name]],T_Abr_Personalkosten[[#This Row],[Name]],$B$13:T_Abr_Personalkosten[[#This Row],[Monat]],T_Abr_Personalkosten[[#This Row],[Monat]])*Pers_Stundensatz</f>
        <v>0</v>
      </c>
      <c r="I13" s="138">
        <f>SUMIFS($D$13:T_Abr_Personalkosten[[#This Row],[Anzahl der Arbeitsstunden/Monat]],$A$13:T_Abr_Personalkosten[[#This Row],[Name]],T_Abr_Personalkosten[[#This Row],[Name]],$B$13:T_Abr_Personalkosten[[#This Row],[Monat]],T_Abr_Personalkosten[[#This Row],[Monat]])*Pers_Stundensatz-T_Abr_Personalkosten[[#This Row],[Betrag]]</f>
        <v>0</v>
      </c>
      <c r="J13" s="139" t="str" cm="1">
        <f t="array" ref="J13">_xlfn.IFS(ISBLANK(T_Abr_Personalkosten[[#This Row],[Anzahl der Arbeitsstunden/Monat]]),"",ISERROR(VLOOKUP(T_Abr_Personalkosten[[#This Row],[Name]],T_Personalkosten[Name],1,FALSE)),"Person nicht im Plan",OR(ISBLANK(T_Abr_Personalkosten[[#This Row],[Name]]),ISBLANK(T_Abr_Personalkosten[[#This Row],[Monat]]),ISBLANK(T_Abr_Personalkosten[[#This Row],[Tätigkeit / Zuständigkeit]])),"Daten unvollständig",TRUE(),"")</f>
        <v/>
      </c>
      <c r="K13" s="107"/>
      <c r="M13" s="85" t="str">
        <f>IF(ISBLANK(N13),"","Personalkosten")</f>
        <v>Personalkosten</v>
      </c>
      <c r="N13" s="130" cm="1">
        <f t="array" ref="N13">_xlfn._xlws.SORT(_xlfn.UNIQUE(T_Personalkosten[Name]))</f>
        <v>0</v>
      </c>
      <c r="O13" s="131">
        <f>IF(ISBLANK(N13),"",SUMIF(T_Personalkosten[Name],N13,T_Personalkosten[Betrag Total]))</f>
        <v>0</v>
      </c>
      <c r="P13" s="131">
        <f>IF(ISBLANK(N13),"",SUMIF(T_Abr_Personalkosten[Name],N13,T_Abr_Personalkosten[Betrag Förderbar]))</f>
        <v>0</v>
      </c>
      <c r="Q13" s="131">
        <f>P13</f>
        <v>0</v>
      </c>
      <c r="R13" s="131">
        <f>0</f>
        <v>0</v>
      </c>
      <c r="S13" s="131">
        <f t="shared" ref="S13:S18" si="0">IF(ISBLANK(N13),"",O13-P13)</f>
        <v>0</v>
      </c>
    </row>
    <row r="14" spans="1:19" ht="15.75" customHeight="1" x14ac:dyDescent="0.3">
      <c r="A14" s="20"/>
      <c r="B14" s="20"/>
      <c r="C14" s="12"/>
      <c r="D14" s="24"/>
      <c r="E14" s="58">
        <f>T_Abr_Personalkosten[[#This Row],[Anzahl der Arbeitsstunden/Monat]]*Pers_Stundensatz</f>
        <v>0</v>
      </c>
      <c r="F14" s="58">
        <f>IF(LEN(T_Abr_Personalkosten[[#This Row],[Prüfung]])&gt;0,0,IF(T_Abr_Personalkosten[[#This Row],[lfdSumme]]&lt;=max_Perskosten_Monat,T_Abr_Personalkosten[[#This Row],[Betrag]],IF(T_Abr_Personalkosten[[#This Row],[Betrag]]&lt;(max_Perskosten_Monat-T_Abr_Personalkosten[[#This Row],[lfdSumme_vorher]]),T_Abr_Personalkosten[[#This Row],[Betrag]],max_Perskosten_Monat-T_Abr_Personalkosten[[#This Row],[lfdSumme_vorher]])))</f>
        <v>0</v>
      </c>
      <c r="G14" s="79">
        <f>SUMIFS(T_Abr_Personalkosten[Anzahl der Arbeitsstunden/Monat],T_Abr_Personalkosten[Name],T_Abr_Personalkosten[[#This Row],[Name]],T_Abr_Personalkosten[Monat],T_Abr_Personalkosten[[#This Row],[Monat]])*Pers_Stundensatz</f>
        <v>0</v>
      </c>
      <c r="H14" s="79">
        <f>SUMIFS($D$13:T_Abr_Personalkosten[[#This Row],[Anzahl der Arbeitsstunden/Monat]],$A$13:T_Abr_Personalkosten[[#This Row],[Name]],T_Abr_Personalkosten[[#This Row],[Name]],$B$13:T_Abr_Personalkosten[[#This Row],[Monat]],T_Abr_Personalkosten[[#This Row],[Monat]])*Pers_Stundensatz</f>
        <v>0</v>
      </c>
      <c r="I14" s="79">
        <f>SUMIFS($D$13:T_Abr_Personalkosten[[#This Row],[Anzahl der Arbeitsstunden/Monat]],$A$13:T_Abr_Personalkosten[[#This Row],[Name]],T_Abr_Personalkosten[[#This Row],[Name]],$B$13:T_Abr_Personalkosten[[#This Row],[Monat]],T_Abr_Personalkosten[[#This Row],[Monat]])*Pers_Stundensatz-T_Abr_Personalkosten[[#This Row],[Betrag]]</f>
        <v>0</v>
      </c>
      <c r="J14" s="107" t="str" cm="1">
        <f t="array" ref="J14">_xlfn.IFS(ISBLANK(T_Abr_Personalkosten[[#This Row],[Anzahl der Arbeitsstunden/Monat]]),"",ISERROR(VLOOKUP(T_Abr_Personalkosten[[#This Row],[Name]],T_Personalkosten[Name],1,FALSE)),"Person nicht im Plan",OR(ISBLANK(T_Abr_Personalkosten[[#This Row],[Name]]),ISBLANK(T_Abr_Personalkosten[[#This Row],[Monat]]),ISBLANK(T_Abr_Personalkosten[[#This Row],[Tätigkeit / Zuständigkeit]])),"Daten unvollständig",TRUE(),"")</f>
        <v/>
      </c>
      <c r="K14" s="107"/>
      <c r="M14" s="85" t="str">
        <f t="shared" ref="M14:M29" si="1">IF(ISBLANK(N14),"","Personalkosten")</f>
        <v/>
      </c>
      <c r="N14" s="61"/>
      <c r="O14" s="65" t="str">
        <f>IF(ISBLANK(N14),"",SUMIF(T_Personalkosten[Name],N14,T_Personalkosten[Betrag Total]))</f>
        <v/>
      </c>
      <c r="P14" s="65" t="str">
        <f>IF(ISBLANK(N14),"",SUMIF(T_Abr_Personalkosten[Name],N14,T_Abr_Personalkosten[Betrag Förderbar]))</f>
        <v/>
      </c>
      <c r="Q14" s="65" t="str">
        <f t="shared" ref="Q14:Q29" si="2">P14</f>
        <v/>
      </c>
      <c r="R14" s="65">
        <f>0</f>
        <v>0</v>
      </c>
      <c r="S14" s="65" t="str">
        <f t="shared" si="0"/>
        <v/>
      </c>
    </row>
    <row r="15" spans="1:19" ht="15.75" customHeight="1" x14ac:dyDescent="0.3">
      <c r="A15" s="20"/>
      <c r="B15" s="20"/>
      <c r="C15" s="12"/>
      <c r="D15" s="24"/>
      <c r="E15" s="58">
        <f>T_Abr_Personalkosten[[#This Row],[Anzahl der Arbeitsstunden/Monat]]*Pers_Stundensatz</f>
        <v>0</v>
      </c>
      <c r="F15" s="58">
        <f>IF(LEN(T_Abr_Personalkosten[[#This Row],[Prüfung]])&gt;0,0,IF(T_Abr_Personalkosten[[#This Row],[lfdSumme]]&lt;=max_Perskosten_Monat,T_Abr_Personalkosten[[#This Row],[Betrag]],IF(T_Abr_Personalkosten[[#This Row],[Betrag]]&lt;(max_Perskosten_Monat-T_Abr_Personalkosten[[#This Row],[lfdSumme_vorher]]),T_Abr_Personalkosten[[#This Row],[Betrag]],max_Perskosten_Monat-T_Abr_Personalkosten[[#This Row],[lfdSumme_vorher]])))</f>
        <v>0</v>
      </c>
      <c r="G15" s="79">
        <f>SUMIFS(T_Abr_Personalkosten[Anzahl der Arbeitsstunden/Monat],T_Abr_Personalkosten[Name],T_Abr_Personalkosten[[#This Row],[Name]],T_Abr_Personalkosten[Monat],T_Abr_Personalkosten[[#This Row],[Monat]])*Pers_Stundensatz</f>
        <v>0</v>
      </c>
      <c r="H15" s="79">
        <f>SUMIFS($D$13:T_Abr_Personalkosten[[#This Row],[Anzahl der Arbeitsstunden/Monat]],$A$13:T_Abr_Personalkosten[[#This Row],[Name]],T_Abr_Personalkosten[[#This Row],[Name]],$B$13:T_Abr_Personalkosten[[#This Row],[Monat]],T_Abr_Personalkosten[[#This Row],[Monat]])*Pers_Stundensatz</f>
        <v>0</v>
      </c>
      <c r="I15" s="79">
        <f>SUMIFS($D$13:T_Abr_Personalkosten[[#This Row],[Anzahl der Arbeitsstunden/Monat]],$A$13:T_Abr_Personalkosten[[#This Row],[Name]],T_Abr_Personalkosten[[#This Row],[Name]],$B$13:T_Abr_Personalkosten[[#This Row],[Monat]],T_Abr_Personalkosten[[#This Row],[Monat]])*Pers_Stundensatz-T_Abr_Personalkosten[[#This Row],[Betrag]]</f>
        <v>0</v>
      </c>
      <c r="J15" s="107" t="str" cm="1">
        <f t="array" ref="J15">_xlfn.IFS(ISBLANK(T_Abr_Personalkosten[[#This Row],[Anzahl der Arbeitsstunden/Monat]]),"",ISERROR(VLOOKUP(T_Abr_Personalkosten[[#This Row],[Name]],T_Personalkosten[Name],1,FALSE)),"Person nicht im Plan",OR(ISBLANK(T_Abr_Personalkosten[[#This Row],[Name]]),ISBLANK(T_Abr_Personalkosten[[#This Row],[Monat]]),ISBLANK(T_Abr_Personalkosten[[#This Row],[Tätigkeit / Zuständigkeit]])),"Daten unvollständig",TRUE(),"")</f>
        <v/>
      </c>
      <c r="K15" s="107"/>
      <c r="M15" s="85" t="str">
        <f t="shared" si="1"/>
        <v/>
      </c>
      <c r="N15" s="61"/>
      <c r="O15" s="65" t="str">
        <f>IF(ISBLANK(N15),"",SUMIF(T_Personalkosten[Name],N15,T_Personalkosten[Betrag Total]))</f>
        <v/>
      </c>
      <c r="P15" s="65" t="str">
        <f>IF(ISBLANK(N15),"",SUMIF(T_Abr_Personalkosten[Name],N15,T_Abr_Personalkosten[Betrag Förderbar]))</f>
        <v/>
      </c>
      <c r="Q15" s="65" t="str">
        <f t="shared" si="2"/>
        <v/>
      </c>
      <c r="R15" s="65">
        <f>0</f>
        <v>0</v>
      </c>
      <c r="S15" s="65" t="str">
        <f t="shared" si="0"/>
        <v/>
      </c>
    </row>
    <row r="16" spans="1:19" ht="15.75" customHeight="1" x14ac:dyDescent="0.3">
      <c r="A16" s="20"/>
      <c r="B16" s="20"/>
      <c r="C16" s="12"/>
      <c r="D16" s="24"/>
      <c r="E16" s="58">
        <f>T_Abr_Personalkosten[[#This Row],[Anzahl der Arbeitsstunden/Monat]]*Pers_Stundensatz</f>
        <v>0</v>
      </c>
      <c r="F16" s="58">
        <f>IF(LEN(T_Abr_Personalkosten[[#This Row],[Prüfung]])&gt;0,0,IF(T_Abr_Personalkosten[[#This Row],[lfdSumme]]&lt;=max_Perskosten_Monat,T_Abr_Personalkosten[[#This Row],[Betrag]],IF(T_Abr_Personalkosten[[#This Row],[Betrag]]&lt;(max_Perskosten_Monat-T_Abr_Personalkosten[[#This Row],[lfdSumme_vorher]]),T_Abr_Personalkosten[[#This Row],[Betrag]],max_Perskosten_Monat-T_Abr_Personalkosten[[#This Row],[lfdSumme_vorher]])))</f>
        <v>0</v>
      </c>
      <c r="G16" s="79">
        <f>SUMIFS(T_Abr_Personalkosten[Anzahl der Arbeitsstunden/Monat],T_Abr_Personalkosten[Name],T_Abr_Personalkosten[[#This Row],[Name]],T_Abr_Personalkosten[Monat],T_Abr_Personalkosten[[#This Row],[Monat]])*Pers_Stundensatz</f>
        <v>0</v>
      </c>
      <c r="H16" s="79">
        <f>SUMIFS($D$13:T_Abr_Personalkosten[[#This Row],[Anzahl der Arbeitsstunden/Monat]],$A$13:T_Abr_Personalkosten[[#This Row],[Name]],T_Abr_Personalkosten[[#This Row],[Name]],$B$13:T_Abr_Personalkosten[[#This Row],[Monat]],T_Abr_Personalkosten[[#This Row],[Monat]])*Pers_Stundensatz</f>
        <v>0</v>
      </c>
      <c r="I16" s="79">
        <f>SUMIFS($D$13:T_Abr_Personalkosten[[#This Row],[Anzahl der Arbeitsstunden/Monat]],$A$13:T_Abr_Personalkosten[[#This Row],[Name]],T_Abr_Personalkosten[[#This Row],[Name]],$B$13:T_Abr_Personalkosten[[#This Row],[Monat]],T_Abr_Personalkosten[[#This Row],[Monat]])*Pers_Stundensatz-T_Abr_Personalkosten[[#This Row],[Betrag]]</f>
        <v>0</v>
      </c>
      <c r="J16" s="107" t="str" cm="1">
        <f t="array" ref="J16">_xlfn.IFS(ISBLANK(T_Abr_Personalkosten[[#This Row],[Anzahl der Arbeitsstunden/Monat]]),"",ISERROR(VLOOKUP(T_Abr_Personalkosten[[#This Row],[Name]],T_Personalkosten[Name],1,FALSE)),"Person nicht im Plan",OR(ISBLANK(T_Abr_Personalkosten[[#This Row],[Name]]),ISBLANK(T_Abr_Personalkosten[[#This Row],[Monat]]),ISBLANK(T_Abr_Personalkosten[[#This Row],[Tätigkeit / Zuständigkeit]])),"Daten unvollständig",TRUE(),"")</f>
        <v/>
      </c>
      <c r="K16" s="107"/>
      <c r="M16" s="85" t="str">
        <f t="shared" si="1"/>
        <v/>
      </c>
      <c r="N16" s="61"/>
      <c r="O16" s="65" t="str">
        <f>IF(ISBLANK(N16),"",SUMIF(T_Personalkosten[Name],N16,T_Personalkosten[Betrag Total]))</f>
        <v/>
      </c>
      <c r="P16" s="65" t="str">
        <f>IF(ISBLANK(N16),"",SUMIF(T_Abr_Personalkosten[Name],N16,T_Abr_Personalkosten[Betrag Förderbar]))</f>
        <v/>
      </c>
      <c r="Q16" s="65" t="str">
        <f t="shared" si="2"/>
        <v/>
      </c>
      <c r="R16" s="65">
        <f>0</f>
        <v>0</v>
      </c>
      <c r="S16" s="65" t="str">
        <f t="shared" si="0"/>
        <v/>
      </c>
    </row>
    <row r="17" spans="1:23" ht="15.75" customHeight="1" x14ac:dyDescent="0.3">
      <c r="A17" s="20"/>
      <c r="B17" s="20"/>
      <c r="C17" s="12"/>
      <c r="D17" s="24"/>
      <c r="E17" s="58">
        <f>T_Abr_Personalkosten[[#This Row],[Anzahl der Arbeitsstunden/Monat]]*Pers_Stundensatz</f>
        <v>0</v>
      </c>
      <c r="F17" s="58">
        <f>IF(LEN(T_Abr_Personalkosten[[#This Row],[Prüfung]])&gt;0,0,IF(T_Abr_Personalkosten[[#This Row],[lfdSumme]]&lt;=max_Perskosten_Monat,T_Abr_Personalkosten[[#This Row],[Betrag]],IF(T_Abr_Personalkosten[[#This Row],[Betrag]]&lt;(max_Perskosten_Monat-T_Abr_Personalkosten[[#This Row],[lfdSumme_vorher]]),T_Abr_Personalkosten[[#This Row],[Betrag]],max_Perskosten_Monat-T_Abr_Personalkosten[[#This Row],[lfdSumme_vorher]])))</f>
        <v>0</v>
      </c>
      <c r="G17" s="79">
        <f>SUMIFS(T_Abr_Personalkosten[Anzahl der Arbeitsstunden/Monat],T_Abr_Personalkosten[Name],T_Abr_Personalkosten[[#This Row],[Name]],T_Abr_Personalkosten[Monat],T_Abr_Personalkosten[[#This Row],[Monat]])*Pers_Stundensatz</f>
        <v>0</v>
      </c>
      <c r="H17" s="79">
        <f>SUMIFS($D$13:T_Abr_Personalkosten[[#This Row],[Anzahl der Arbeitsstunden/Monat]],$A$13:T_Abr_Personalkosten[[#This Row],[Name]],T_Abr_Personalkosten[[#This Row],[Name]],$B$13:T_Abr_Personalkosten[[#This Row],[Monat]],T_Abr_Personalkosten[[#This Row],[Monat]])*Pers_Stundensatz</f>
        <v>0</v>
      </c>
      <c r="I17" s="79">
        <f>SUMIFS($D$13:T_Abr_Personalkosten[[#This Row],[Anzahl der Arbeitsstunden/Monat]],$A$13:T_Abr_Personalkosten[[#This Row],[Name]],T_Abr_Personalkosten[[#This Row],[Name]],$B$13:T_Abr_Personalkosten[[#This Row],[Monat]],T_Abr_Personalkosten[[#This Row],[Monat]])*Pers_Stundensatz-T_Abr_Personalkosten[[#This Row],[Betrag]]</f>
        <v>0</v>
      </c>
      <c r="J17" s="107" t="str" cm="1">
        <f t="array" ref="J17">_xlfn.IFS(ISBLANK(T_Abr_Personalkosten[[#This Row],[Anzahl der Arbeitsstunden/Monat]]),"",ISERROR(VLOOKUP(T_Abr_Personalkosten[[#This Row],[Name]],T_Personalkosten[Name],1,FALSE)),"Person nicht im Plan",OR(ISBLANK(T_Abr_Personalkosten[[#This Row],[Name]]),ISBLANK(T_Abr_Personalkosten[[#This Row],[Monat]]),ISBLANK(T_Abr_Personalkosten[[#This Row],[Tätigkeit / Zuständigkeit]])),"Daten unvollständig",TRUE(),"")</f>
        <v/>
      </c>
      <c r="K17" s="107"/>
      <c r="M17" s="85" t="str">
        <f t="shared" si="1"/>
        <v/>
      </c>
      <c r="N17" s="61"/>
      <c r="O17" s="65" t="str">
        <f>IF(ISBLANK(N17),"",SUMIF(T_Personalkosten[Name],N17,T_Personalkosten[Betrag Total]))</f>
        <v/>
      </c>
      <c r="P17" s="65" t="str">
        <f>IF(ISBLANK(N17),"",SUMIF(T_Abr_Personalkosten[Name],N17,T_Abr_Personalkosten[Betrag Förderbar]))</f>
        <v/>
      </c>
      <c r="Q17" s="65" t="str">
        <f t="shared" si="2"/>
        <v/>
      </c>
      <c r="R17" s="65">
        <f>0</f>
        <v>0</v>
      </c>
      <c r="S17" s="65" t="str">
        <f t="shared" si="0"/>
        <v/>
      </c>
    </row>
    <row r="18" spans="1:23" ht="15.75" customHeight="1" x14ac:dyDescent="0.3">
      <c r="A18" s="20"/>
      <c r="B18" s="20"/>
      <c r="C18" s="12"/>
      <c r="D18" s="24"/>
      <c r="E18" s="58">
        <f>T_Abr_Personalkosten[[#This Row],[Anzahl der Arbeitsstunden/Monat]]*Pers_Stundensatz</f>
        <v>0</v>
      </c>
      <c r="F18" s="58">
        <f>IF(LEN(T_Abr_Personalkosten[[#This Row],[Prüfung]])&gt;0,0,IF(T_Abr_Personalkosten[[#This Row],[lfdSumme]]&lt;=max_Perskosten_Monat,T_Abr_Personalkosten[[#This Row],[Betrag]],IF(T_Abr_Personalkosten[[#This Row],[Betrag]]&lt;(max_Perskosten_Monat-T_Abr_Personalkosten[[#This Row],[lfdSumme_vorher]]),T_Abr_Personalkosten[[#This Row],[Betrag]],max_Perskosten_Monat-T_Abr_Personalkosten[[#This Row],[lfdSumme_vorher]])))</f>
        <v>0</v>
      </c>
      <c r="G18" s="79">
        <f>SUMIFS(T_Abr_Personalkosten[Anzahl der Arbeitsstunden/Monat],T_Abr_Personalkosten[Name],T_Abr_Personalkosten[[#This Row],[Name]],T_Abr_Personalkosten[Monat],T_Abr_Personalkosten[[#This Row],[Monat]])*Pers_Stundensatz</f>
        <v>0</v>
      </c>
      <c r="H18" s="79">
        <f>SUMIFS($D$13:T_Abr_Personalkosten[[#This Row],[Anzahl der Arbeitsstunden/Monat]],$A$13:T_Abr_Personalkosten[[#This Row],[Name]],T_Abr_Personalkosten[[#This Row],[Name]],$B$13:T_Abr_Personalkosten[[#This Row],[Monat]],T_Abr_Personalkosten[[#This Row],[Monat]])*Pers_Stundensatz</f>
        <v>0</v>
      </c>
      <c r="I18" s="79">
        <f>SUMIFS($D$13:T_Abr_Personalkosten[[#This Row],[Anzahl der Arbeitsstunden/Monat]],$A$13:T_Abr_Personalkosten[[#This Row],[Name]],T_Abr_Personalkosten[[#This Row],[Name]],$B$13:T_Abr_Personalkosten[[#This Row],[Monat]],T_Abr_Personalkosten[[#This Row],[Monat]])*Pers_Stundensatz-T_Abr_Personalkosten[[#This Row],[Betrag]]</f>
        <v>0</v>
      </c>
      <c r="J18" s="107" t="str" cm="1">
        <f t="array" ref="J18">_xlfn.IFS(ISBLANK(T_Abr_Personalkosten[[#This Row],[Anzahl der Arbeitsstunden/Monat]]),"",ISERROR(VLOOKUP(T_Abr_Personalkosten[[#This Row],[Name]],T_Personalkosten[Name],1,FALSE)),"Person nicht im Plan",OR(ISBLANK(T_Abr_Personalkosten[[#This Row],[Name]]),ISBLANK(T_Abr_Personalkosten[[#This Row],[Monat]]),ISBLANK(T_Abr_Personalkosten[[#This Row],[Tätigkeit / Zuständigkeit]])),"Daten unvollständig",TRUE(),"")</f>
        <v/>
      </c>
      <c r="K18" s="107"/>
      <c r="M18" s="85" t="str">
        <f t="shared" si="1"/>
        <v/>
      </c>
      <c r="N18" s="61"/>
      <c r="O18" s="65" t="str">
        <f>IF(ISBLANK(N18),"",SUMIF(T_Personalkosten[Name],N18,T_Personalkosten[Betrag Total]))</f>
        <v/>
      </c>
      <c r="P18" s="65" t="str">
        <f>IF(ISBLANK(N18),"",SUMIF(T_Abr_Personalkosten[Name],N18,T_Abr_Personalkosten[Betrag Förderbar]))</f>
        <v/>
      </c>
      <c r="Q18" s="65" t="str">
        <f t="shared" si="2"/>
        <v/>
      </c>
      <c r="R18" s="65">
        <f>0</f>
        <v>0</v>
      </c>
      <c r="S18" s="65" t="str">
        <f t="shared" si="0"/>
        <v/>
      </c>
    </row>
    <row r="19" spans="1:23" ht="15.75" customHeight="1" x14ac:dyDescent="0.3">
      <c r="A19" s="20"/>
      <c r="B19" s="20"/>
      <c r="C19" s="12"/>
      <c r="D19" s="24"/>
      <c r="E19" s="58">
        <f>T_Abr_Personalkosten[[#This Row],[Anzahl der Arbeitsstunden/Monat]]*Pers_Stundensatz</f>
        <v>0</v>
      </c>
      <c r="F19" s="58">
        <f>IF(LEN(T_Abr_Personalkosten[[#This Row],[Prüfung]])&gt;0,0,IF(T_Abr_Personalkosten[[#This Row],[lfdSumme]]&lt;=max_Perskosten_Monat,T_Abr_Personalkosten[[#This Row],[Betrag]],IF(T_Abr_Personalkosten[[#This Row],[Betrag]]&lt;(max_Perskosten_Monat-T_Abr_Personalkosten[[#This Row],[lfdSumme_vorher]]),T_Abr_Personalkosten[[#This Row],[Betrag]],max_Perskosten_Monat-T_Abr_Personalkosten[[#This Row],[lfdSumme_vorher]])))</f>
        <v>0</v>
      </c>
      <c r="G19" s="79">
        <f>SUMIFS(T_Abr_Personalkosten[Anzahl der Arbeitsstunden/Monat],T_Abr_Personalkosten[Name],T_Abr_Personalkosten[[#This Row],[Name]],T_Abr_Personalkosten[Monat],T_Abr_Personalkosten[[#This Row],[Monat]])*Pers_Stundensatz</f>
        <v>0</v>
      </c>
      <c r="H19" s="79">
        <f>SUMIFS($D$13:T_Abr_Personalkosten[[#This Row],[Anzahl der Arbeitsstunden/Monat]],$A$13:T_Abr_Personalkosten[[#This Row],[Name]],T_Abr_Personalkosten[[#This Row],[Name]],$B$13:T_Abr_Personalkosten[[#This Row],[Monat]],T_Abr_Personalkosten[[#This Row],[Monat]])*Pers_Stundensatz</f>
        <v>0</v>
      </c>
      <c r="I19" s="79">
        <f>SUMIFS($D$13:T_Abr_Personalkosten[[#This Row],[Anzahl der Arbeitsstunden/Monat]],$A$13:T_Abr_Personalkosten[[#This Row],[Name]],T_Abr_Personalkosten[[#This Row],[Name]],$B$13:T_Abr_Personalkosten[[#This Row],[Monat]],T_Abr_Personalkosten[[#This Row],[Monat]])*Pers_Stundensatz-T_Abr_Personalkosten[[#This Row],[Betrag]]</f>
        <v>0</v>
      </c>
      <c r="J19" s="107" t="str" cm="1">
        <f t="array" ref="J19">_xlfn.IFS(ISBLANK(T_Abr_Personalkosten[[#This Row],[Anzahl der Arbeitsstunden/Monat]]),"",ISERROR(VLOOKUP(T_Abr_Personalkosten[[#This Row],[Name]],T_Personalkosten[Name],1,FALSE)),"Person nicht im Plan",OR(ISBLANK(T_Abr_Personalkosten[[#This Row],[Name]]),ISBLANK(T_Abr_Personalkosten[[#This Row],[Monat]]),ISBLANK(T_Abr_Personalkosten[[#This Row],[Tätigkeit / Zuständigkeit]])),"Daten unvollständig",TRUE(),"")</f>
        <v/>
      </c>
      <c r="K19" s="107"/>
      <c r="M19" s="85" t="str">
        <f t="shared" si="1"/>
        <v/>
      </c>
      <c r="N19" s="61"/>
      <c r="O19" s="65" t="str">
        <f>IF(ISBLANK(N19),"",SUMIF(T_Personalkosten[Name],N19,T_Personalkosten[Betrag Total]))</f>
        <v/>
      </c>
      <c r="P19" s="65" t="str">
        <f>IF(ISBLANK(N19),"",SUMIF(T_Abr_Personalkosten[Name],N19,T_Abr_Personalkosten[Betrag Förderbar]))</f>
        <v/>
      </c>
      <c r="Q19" s="65" t="str">
        <f t="shared" si="2"/>
        <v/>
      </c>
      <c r="R19" s="65">
        <f>0</f>
        <v>0</v>
      </c>
      <c r="S19" s="65" t="str">
        <f t="shared" ref="S19:S29" si="3">IF(ISBLANK(N19),"",O19-P19)</f>
        <v/>
      </c>
    </row>
    <row r="20" spans="1:23" ht="15.75" customHeight="1" x14ac:dyDescent="0.3">
      <c r="A20" s="42"/>
      <c r="B20" s="20"/>
      <c r="C20" s="21"/>
      <c r="D20" s="43"/>
      <c r="E20" s="58">
        <f>T_Abr_Personalkosten[[#This Row],[Anzahl der Arbeitsstunden/Monat]]*Pers_Stundensatz</f>
        <v>0</v>
      </c>
      <c r="F20" s="58">
        <f>IF(LEN(T_Abr_Personalkosten[[#This Row],[Prüfung]])&gt;0,0,IF(T_Abr_Personalkosten[[#This Row],[lfdSumme]]&lt;=max_Perskosten_Monat,T_Abr_Personalkosten[[#This Row],[Betrag]],IF(T_Abr_Personalkosten[[#This Row],[Betrag]]&lt;(max_Perskosten_Monat-T_Abr_Personalkosten[[#This Row],[lfdSumme_vorher]]),T_Abr_Personalkosten[[#This Row],[Betrag]],max_Perskosten_Monat-T_Abr_Personalkosten[[#This Row],[lfdSumme_vorher]])))</f>
        <v>0</v>
      </c>
      <c r="G20" s="79">
        <f>SUMIFS(T_Abr_Personalkosten[Anzahl der Arbeitsstunden/Monat],T_Abr_Personalkosten[Name],T_Abr_Personalkosten[[#This Row],[Name]],T_Abr_Personalkosten[Monat],T_Abr_Personalkosten[[#This Row],[Monat]])*Pers_Stundensatz</f>
        <v>0</v>
      </c>
      <c r="H20" s="79">
        <f>SUMIFS($D$13:T_Abr_Personalkosten[[#This Row],[Anzahl der Arbeitsstunden/Monat]],$A$13:T_Abr_Personalkosten[[#This Row],[Name]],T_Abr_Personalkosten[[#This Row],[Name]],$B$13:T_Abr_Personalkosten[[#This Row],[Monat]],T_Abr_Personalkosten[[#This Row],[Monat]])*Pers_Stundensatz</f>
        <v>0</v>
      </c>
      <c r="I20" s="79">
        <f>SUMIFS($D$13:T_Abr_Personalkosten[[#This Row],[Anzahl der Arbeitsstunden/Monat]],$A$13:T_Abr_Personalkosten[[#This Row],[Name]],T_Abr_Personalkosten[[#This Row],[Name]],$B$13:T_Abr_Personalkosten[[#This Row],[Monat]],T_Abr_Personalkosten[[#This Row],[Monat]])*Pers_Stundensatz-T_Abr_Personalkosten[[#This Row],[Betrag]]</f>
        <v>0</v>
      </c>
      <c r="J20" s="107" t="str" cm="1">
        <f t="array" ref="J20">_xlfn.IFS(ISBLANK(T_Abr_Personalkosten[[#This Row],[Anzahl der Arbeitsstunden/Monat]]),"",ISERROR(VLOOKUP(T_Abr_Personalkosten[[#This Row],[Name]],T_Personalkosten[Name],1,FALSE)),"Person nicht im Plan",OR(ISBLANK(T_Abr_Personalkosten[[#This Row],[Name]]),ISBLANK(T_Abr_Personalkosten[[#This Row],[Monat]]),ISBLANK(T_Abr_Personalkosten[[#This Row],[Tätigkeit / Zuständigkeit]])),"Daten unvollständig",TRUE(),"")</f>
        <v/>
      </c>
      <c r="K20" s="107"/>
      <c r="M20" s="85" t="str">
        <f t="shared" si="1"/>
        <v/>
      </c>
      <c r="N20" s="61"/>
      <c r="O20" s="65" t="str">
        <f>IF(ISBLANK(N20),"",SUMIF(T_Personalkosten[Name],N20,T_Personalkosten[Betrag Total]))</f>
        <v/>
      </c>
      <c r="P20" s="65" t="str">
        <f>IF(ISBLANK(N20),"",SUMIF(T_Abr_Personalkosten[Name],N20,T_Abr_Personalkosten[Betrag Förderbar]))</f>
        <v/>
      </c>
      <c r="Q20" s="65" t="str">
        <f t="shared" si="2"/>
        <v/>
      </c>
      <c r="R20" s="65">
        <f>0</f>
        <v>0</v>
      </c>
      <c r="S20" s="65" t="str">
        <f t="shared" si="3"/>
        <v/>
      </c>
    </row>
    <row r="21" spans="1:23" ht="15.75" customHeight="1" x14ac:dyDescent="0.3">
      <c r="A21" s="20"/>
      <c r="B21" s="20"/>
      <c r="C21" s="12"/>
      <c r="D21" s="24"/>
      <c r="E21" s="58">
        <f>T_Abr_Personalkosten[[#This Row],[Anzahl der Arbeitsstunden/Monat]]*Pers_Stundensatz</f>
        <v>0</v>
      </c>
      <c r="F21" s="58">
        <f>IF(LEN(T_Abr_Personalkosten[[#This Row],[Prüfung]])&gt;0,0,IF(T_Abr_Personalkosten[[#This Row],[lfdSumme]]&lt;=max_Perskosten_Monat,T_Abr_Personalkosten[[#This Row],[Betrag]],IF(T_Abr_Personalkosten[[#This Row],[Betrag]]&lt;(max_Perskosten_Monat-T_Abr_Personalkosten[[#This Row],[lfdSumme_vorher]]),T_Abr_Personalkosten[[#This Row],[Betrag]],max_Perskosten_Monat-T_Abr_Personalkosten[[#This Row],[lfdSumme_vorher]])))</f>
        <v>0</v>
      </c>
      <c r="G21" s="79">
        <f>SUMIFS(T_Abr_Personalkosten[Anzahl der Arbeitsstunden/Monat],T_Abr_Personalkosten[Name],T_Abr_Personalkosten[[#This Row],[Name]],T_Abr_Personalkosten[Monat],T_Abr_Personalkosten[[#This Row],[Monat]])*Pers_Stundensatz</f>
        <v>0</v>
      </c>
      <c r="H21" s="79">
        <f>SUMIFS($D$13:T_Abr_Personalkosten[[#This Row],[Anzahl der Arbeitsstunden/Monat]],$A$13:T_Abr_Personalkosten[[#This Row],[Name]],T_Abr_Personalkosten[[#This Row],[Name]],$B$13:T_Abr_Personalkosten[[#This Row],[Monat]],T_Abr_Personalkosten[[#This Row],[Monat]])*Pers_Stundensatz</f>
        <v>0</v>
      </c>
      <c r="I21" s="79">
        <f>SUMIFS($D$13:T_Abr_Personalkosten[[#This Row],[Anzahl der Arbeitsstunden/Monat]],$A$13:T_Abr_Personalkosten[[#This Row],[Name]],T_Abr_Personalkosten[[#This Row],[Name]],$B$13:T_Abr_Personalkosten[[#This Row],[Monat]],T_Abr_Personalkosten[[#This Row],[Monat]])*Pers_Stundensatz-T_Abr_Personalkosten[[#This Row],[Betrag]]</f>
        <v>0</v>
      </c>
      <c r="J21" s="107" t="str" cm="1">
        <f t="array" ref="J21">_xlfn.IFS(ISBLANK(T_Abr_Personalkosten[[#This Row],[Anzahl der Arbeitsstunden/Monat]]),"",ISERROR(VLOOKUP(T_Abr_Personalkosten[[#This Row],[Name]],T_Personalkosten[Name],1,FALSE)),"Person nicht im Plan",OR(ISBLANK(T_Abr_Personalkosten[[#This Row],[Name]]),ISBLANK(T_Abr_Personalkosten[[#This Row],[Monat]]),ISBLANK(T_Abr_Personalkosten[[#This Row],[Tätigkeit / Zuständigkeit]])),"Daten unvollständig",TRUE(),"")</f>
        <v/>
      </c>
      <c r="K21" s="107"/>
      <c r="M21" s="85" t="str">
        <f t="shared" si="1"/>
        <v/>
      </c>
      <c r="N21" s="61"/>
      <c r="O21" s="65" t="str">
        <f>IF(ISBLANK(N21),"",SUMIF(T_Personalkosten[Name],N21,T_Personalkosten[Betrag Total]))</f>
        <v/>
      </c>
      <c r="P21" s="65" t="str">
        <f>IF(ISBLANK(N21),"",SUMIF(T_Abr_Personalkosten[Name],N21,T_Abr_Personalkosten[Betrag Förderbar]))</f>
        <v/>
      </c>
      <c r="Q21" s="65" t="str">
        <f t="shared" si="2"/>
        <v/>
      </c>
      <c r="R21" s="65">
        <f>0</f>
        <v>0</v>
      </c>
      <c r="S21" s="65" t="str">
        <f t="shared" si="3"/>
        <v/>
      </c>
    </row>
    <row r="22" spans="1:23" ht="15.75" customHeight="1" x14ac:dyDescent="0.3">
      <c r="A22" s="20"/>
      <c r="B22" s="20"/>
      <c r="C22" s="12"/>
      <c r="D22" s="24"/>
      <c r="E22" s="58">
        <f>T_Abr_Personalkosten[[#This Row],[Anzahl der Arbeitsstunden/Monat]]*Pers_Stundensatz</f>
        <v>0</v>
      </c>
      <c r="F22" s="58">
        <f>IF(LEN(T_Abr_Personalkosten[[#This Row],[Prüfung]])&gt;0,0,IF(T_Abr_Personalkosten[[#This Row],[lfdSumme]]&lt;=max_Perskosten_Monat,T_Abr_Personalkosten[[#This Row],[Betrag]],IF(T_Abr_Personalkosten[[#This Row],[Betrag]]&lt;(max_Perskosten_Monat-T_Abr_Personalkosten[[#This Row],[lfdSumme_vorher]]),T_Abr_Personalkosten[[#This Row],[Betrag]],max_Perskosten_Monat-T_Abr_Personalkosten[[#This Row],[lfdSumme_vorher]])))</f>
        <v>0</v>
      </c>
      <c r="G22" s="79">
        <f>SUMIFS(T_Abr_Personalkosten[Anzahl der Arbeitsstunden/Monat],T_Abr_Personalkosten[Name],T_Abr_Personalkosten[[#This Row],[Name]],T_Abr_Personalkosten[Monat],T_Abr_Personalkosten[[#This Row],[Monat]])*Pers_Stundensatz</f>
        <v>0</v>
      </c>
      <c r="H22" s="79">
        <f>SUMIFS($D$13:T_Abr_Personalkosten[[#This Row],[Anzahl der Arbeitsstunden/Monat]],$A$13:T_Abr_Personalkosten[[#This Row],[Name]],T_Abr_Personalkosten[[#This Row],[Name]],$B$13:T_Abr_Personalkosten[[#This Row],[Monat]],T_Abr_Personalkosten[[#This Row],[Monat]])*Pers_Stundensatz</f>
        <v>0</v>
      </c>
      <c r="I22" s="79">
        <f>SUMIFS($D$13:T_Abr_Personalkosten[[#This Row],[Anzahl der Arbeitsstunden/Monat]],$A$13:T_Abr_Personalkosten[[#This Row],[Name]],T_Abr_Personalkosten[[#This Row],[Name]],$B$13:T_Abr_Personalkosten[[#This Row],[Monat]],T_Abr_Personalkosten[[#This Row],[Monat]])*Pers_Stundensatz-T_Abr_Personalkosten[[#This Row],[Betrag]]</f>
        <v>0</v>
      </c>
      <c r="J22" s="107" t="str" cm="1">
        <f t="array" ref="J22">_xlfn.IFS(ISBLANK(T_Abr_Personalkosten[[#This Row],[Anzahl der Arbeitsstunden/Monat]]),"",ISERROR(VLOOKUP(T_Abr_Personalkosten[[#This Row],[Name]],T_Personalkosten[Name],1,FALSE)),"Person nicht im Plan",OR(ISBLANK(T_Abr_Personalkosten[[#This Row],[Name]]),ISBLANK(T_Abr_Personalkosten[[#This Row],[Monat]]),ISBLANK(T_Abr_Personalkosten[[#This Row],[Tätigkeit / Zuständigkeit]])),"Daten unvollständig",TRUE(),"")</f>
        <v/>
      </c>
      <c r="K22" s="107"/>
      <c r="M22" s="85" t="str">
        <f t="shared" si="1"/>
        <v/>
      </c>
      <c r="N22" s="61"/>
      <c r="O22" s="65" t="str">
        <f>IF(ISBLANK(N22),"",SUMIF(T_Personalkosten[Name],N22,T_Personalkosten[Betrag Total]))</f>
        <v/>
      </c>
      <c r="P22" s="65" t="str">
        <f>IF(ISBLANK(N22),"",SUMIF(T_Abr_Personalkosten[Name],N22,T_Abr_Personalkosten[Betrag Förderbar]))</f>
        <v/>
      </c>
      <c r="Q22" s="65" t="str">
        <f t="shared" si="2"/>
        <v/>
      </c>
      <c r="R22" s="65">
        <f>0</f>
        <v>0</v>
      </c>
      <c r="S22" s="65" t="str">
        <f t="shared" si="3"/>
        <v/>
      </c>
    </row>
    <row r="23" spans="1:23" ht="15.75" customHeight="1" x14ac:dyDescent="0.3">
      <c r="A23" s="20"/>
      <c r="B23" s="20"/>
      <c r="C23" s="12"/>
      <c r="D23" s="24"/>
      <c r="E23" s="58">
        <f>T_Abr_Personalkosten[[#This Row],[Anzahl der Arbeitsstunden/Monat]]*Pers_Stundensatz</f>
        <v>0</v>
      </c>
      <c r="F23" s="58">
        <f>IF(LEN(T_Abr_Personalkosten[[#This Row],[Prüfung]])&gt;0,0,IF(T_Abr_Personalkosten[[#This Row],[lfdSumme]]&lt;=max_Perskosten_Monat,T_Abr_Personalkosten[[#This Row],[Betrag]],IF(T_Abr_Personalkosten[[#This Row],[Betrag]]&lt;(max_Perskosten_Monat-T_Abr_Personalkosten[[#This Row],[lfdSumme_vorher]]),T_Abr_Personalkosten[[#This Row],[Betrag]],max_Perskosten_Monat-T_Abr_Personalkosten[[#This Row],[lfdSumme_vorher]])))</f>
        <v>0</v>
      </c>
      <c r="G23" s="79">
        <f>SUMIFS(T_Abr_Personalkosten[Anzahl der Arbeitsstunden/Monat],T_Abr_Personalkosten[Name],T_Abr_Personalkosten[[#This Row],[Name]],T_Abr_Personalkosten[Monat],T_Abr_Personalkosten[[#This Row],[Monat]])*Pers_Stundensatz</f>
        <v>0</v>
      </c>
      <c r="H23" s="79">
        <f>SUMIFS($D$13:T_Abr_Personalkosten[[#This Row],[Anzahl der Arbeitsstunden/Monat]],$A$13:T_Abr_Personalkosten[[#This Row],[Name]],T_Abr_Personalkosten[[#This Row],[Name]],$B$13:T_Abr_Personalkosten[[#This Row],[Monat]],T_Abr_Personalkosten[[#This Row],[Monat]])*Pers_Stundensatz</f>
        <v>0</v>
      </c>
      <c r="I23" s="79">
        <f>SUMIFS($D$13:T_Abr_Personalkosten[[#This Row],[Anzahl der Arbeitsstunden/Monat]],$A$13:T_Abr_Personalkosten[[#This Row],[Name]],T_Abr_Personalkosten[[#This Row],[Name]],$B$13:T_Abr_Personalkosten[[#This Row],[Monat]],T_Abr_Personalkosten[[#This Row],[Monat]])*Pers_Stundensatz-T_Abr_Personalkosten[[#This Row],[Betrag]]</f>
        <v>0</v>
      </c>
      <c r="J23" s="107" t="str" cm="1">
        <f t="array" ref="J23">_xlfn.IFS(ISBLANK(T_Abr_Personalkosten[[#This Row],[Anzahl der Arbeitsstunden/Monat]]),"",ISERROR(VLOOKUP(T_Abr_Personalkosten[[#This Row],[Name]],T_Personalkosten[Name],1,FALSE)),"Person nicht im Plan",OR(ISBLANK(T_Abr_Personalkosten[[#This Row],[Name]]),ISBLANK(T_Abr_Personalkosten[[#This Row],[Monat]]),ISBLANK(T_Abr_Personalkosten[[#This Row],[Tätigkeit / Zuständigkeit]])),"Daten unvollständig",TRUE(),"")</f>
        <v/>
      </c>
      <c r="K23" s="107"/>
      <c r="M23" s="85" t="str">
        <f t="shared" si="1"/>
        <v/>
      </c>
      <c r="N23" s="61"/>
      <c r="O23" s="65" t="str">
        <f>IF(ISBLANK(N23),"",SUMIF(T_Personalkosten[Name],N23,T_Personalkosten[Betrag Total]))</f>
        <v/>
      </c>
      <c r="P23" s="65" t="str">
        <f>IF(ISBLANK(N23),"",SUMIF(T_Abr_Personalkosten[Name],N23,T_Abr_Personalkosten[Betrag Förderbar]))</f>
        <v/>
      </c>
      <c r="Q23" s="65" t="str">
        <f t="shared" si="2"/>
        <v/>
      </c>
      <c r="R23" s="65">
        <f>0</f>
        <v>0</v>
      </c>
      <c r="S23" s="65" t="str">
        <f t="shared" si="3"/>
        <v/>
      </c>
    </row>
    <row r="24" spans="1:23" ht="15.75" customHeight="1" x14ac:dyDescent="0.3">
      <c r="A24" s="20"/>
      <c r="B24" s="20"/>
      <c r="C24" s="12"/>
      <c r="D24" s="24"/>
      <c r="E24" s="58">
        <f>T_Abr_Personalkosten[[#This Row],[Anzahl der Arbeitsstunden/Monat]]*Pers_Stundensatz</f>
        <v>0</v>
      </c>
      <c r="F24" s="58">
        <f>IF(LEN(T_Abr_Personalkosten[[#This Row],[Prüfung]])&gt;0,0,IF(T_Abr_Personalkosten[[#This Row],[lfdSumme]]&lt;=max_Perskosten_Monat,T_Abr_Personalkosten[[#This Row],[Betrag]],IF(T_Abr_Personalkosten[[#This Row],[Betrag]]&lt;(max_Perskosten_Monat-T_Abr_Personalkosten[[#This Row],[lfdSumme_vorher]]),T_Abr_Personalkosten[[#This Row],[Betrag]],max_Perskosten_Monat-T_Abr_Personalkosten[[#This Row],[lfdSumme_vorher]])))</f>
        <v>0</v>
      </c>
      <c r="G24" s="79">
        <f>SUMIFS(T_Abr_Personalkosten[Anzahl der Arbeitsstunden/Monat],T_Abr_Personalkosten[Name],T_Abr_Personalkosten[[#This Row],[Name]],T_Abr_Personalkosten[Monat],T_Abr_Personalkosten[[#This Row],[Monat]])*Pers_Stundensatz</f>
        <v>0</v>
      </c>
      <c r="H24" s="79">
        <f>SUMIFS($D$13:T_Abr_Personalkosten[[#This Row],[Anzahl der Arbeitsstunden/Monat]],$A$13:T_Abr_Personalkosten[[#This Row],[Name]],T_Abr_Personalkosten[[#This Row],[Name]],$B$13:T_Abr_Personalkosten[[#This Row],[Monat]],T_Abr_Personalkosten[[#This Row],[Monat]])*Pers_Stundensatz</f>
        <v>0</v>
      </c>
      <c r="I24" s="79">
        <f>SUMIFS($D$13:T_Abr_Personalkosten[[#This Row],[Anzahl der Arbeitsstunden/Monat]],$A$13:T_Abr_Personalkosten[[#This Row],[Name]],T_Abr_Personalkosten[[#This Row],[Name]],$B$13:T_Abr_Personalkosten[[#This Row],[Monat]],T_Abr_Personalkosten[[#This Row],[Monat]])*Pers_Stundensatz-T_Abr_Personalkosten[[#This Row],[Betrag]]</f>
        <v>0</v>
      </c>
      <c r="J24" s="107" t="str" cm="1">
        <f t="array" ref="J24">_xlfn.IFS(ISBLANK(T_Abr_Personalkosten[[#This Row],[Anzahl der Arbeitsstunden/Monat]]),"",ISERROR(VLOOKUP(T_Abr_Personalkosten[[#This Row],[Name]],T_Personalkosten[Name],1,FALSE)),"Person nicht im Plan",OR(ISBLANK(T_Abr_Personalkosten[[#This Row],[Name]]),ISBLANK(T_Abr_Personalkosten[[#This Row],[Monat]]),ISBLANK(T_Abr_Personalkosten[[#This Row],[Tätigkeit / Zuständigkeit]])),"Daten unvollständig",TRUE(),"")</f>
        <v/>
      </c>
      <c r="K24" s="107"/>
      <c r="M24" s="85" t="str">
        <f t="shared" si="1"/>
        <v/>
      </c>
      <c r="N24" s="61"/>
      <c r="O24" s="65" t="str">
        <f>IF(ISBLANK(N24),"",SUMIF(T_Personalkosten[Name],N24,T_Personalkosten[Betrag Total]))</f>
        <v/>
      </c>
      <c r="P24" s="65" t="str">
        <f>IF(ISBLANK(N24),"",SUMIF(T_Abr_Personalkosten[Name],N24,T_Abr_Personalkosten[Betrag Förderbar]))</f>
        <v/>
      </c>
      <c r="Q24" s="65" t="str">
        <f t="shared" si="2"/>
        <v/>
      </c>
      <c r="R24" s="65">
        <f>0</f>
        <v>0</v>
      </c>
      <c r="S24" s="65" t="str">
        <f t="shared" si="3"/>
        <v/>
      </c>
    </row>
    <row r="25" spans="1:23" ht="15.75" customHeight="1" x14ac:dyDescent="0.3">
      <c r="A25" s="20"/>
      <c r="B25" s="20"/>
      <c r="C25" s="12"/>
      <c r="D25" s="24"/>
      <c r="E25" s="58">
        <f>T_Abr_Personalkosten[[#This Row],[Anzahl der Arbeitsstunden/Monat]]*Pers_Stundensatz</f>
        <v>0</v>
      </c>
      <c r="F25" s="58">
        <f>IF(LEN(T_Abr_Personalkosten[[#This Row],[Prüfung]])&gt;0,0,IF(T_Abr_Personalkosten[[#This Row],[lfdSumme]]&lt;=max_Perskosten_Monat,T_Abr_Personalkosten[[#This Row],[Betrag]],IF(T_Abr_Personalkosten[[#This Row],[Betrag]]&lt;(max_Perskosten_Monat-T_Abr_Personalkosten[[#This Row],[lfdSumme_vorher]]),T_Abr_Personalkosten[[#This Row],[Betrag]],max_Perskosten_Monat-T_Abr_Personalkosten[[#This Row],[lfdSumme_vorher]])))</f>
        <v>0</v>
      </c>
      <c r="G25" s="79">
        <f>SUMIFS(T_Abr_Personalkosten[Anzahl der Arbeitsstunden/Monat],T_Abr_Personalkosten[Name],T_Abr_Personalkosten[[#This Row],[Name]],T_Abr_Personalkosten[Monat],T_Abr_Personalkosten[[#This Row],[Monat]])*Pers_Stundensatz</f>
        <v>0</v>
      </c>
      <c r="H25" s="79">
        <f>SUMIFS($D$13:T_Abr_Personalkosten[[#This Row],[Anzahl der Arbeitsstunden/Monat]],$A$13:T_Abr_Personalkosten[[#This Row],[Name]],T_Abr_Personalkosten[[#This Row],[Name]],$B$13:T_Abr_Personalkosten[[#This Row],[Monat]],T_Abr_Personalkosten[[#This Row],[Monat]])*Pers_Stundensatz</f>
        <v>0</v>
      </c>
      <c r="I25" s="79">
        <f>SUMIFS($D$13:T_Abr_Personalkosten[[#This Row],[Anzahl der Arbeitsstunden/Monat]],$A$13:T_Abr_Personalkosten[[#This Row],[Name]],T_Abr_Personalkosten[[#This Row],[Name]],$B$13:T_Abr_Personalkosten[[#This Row],[Monat]],T_Abr_Personalkosten[[#This Row],[Monat]])*Pers_Stundensatz-T_Abr_Personalkosten[[#This Row],[Betrag]]</f>
        <v>0</v>
      </c>
      <c r="J25" s="107" t="str" cm="1">
        <f t="array" ref="J25">_xlfn.IFS(ISBLANK(T_Abr_Personalkosten[[#This Row],[Anzahl der Arbeitsstunden/Monat]]),"",ISERROR(VLOOKUP(T_Abr_Personalkosten[[#This Row],[Name]],T_Personalkosten[Name],1,FALSE)),"Person nicht im Plan",OR(ISBLANK(T_Abr_Personalkosten[[#This Row],[Name]]),ISBLANK(T_Abr_Personalkosten[[#This Row],[Monat]]),ISBLANK(T_Abr_Personalkosten[[#This Row],[Tätigkeit / Zuständigkeit]])),"Daten unvollständig",TRUE(),"")</f>
        <v/>
      </c>
      <c r="K25" s="107"/>
      <c r="M25" s="85" t="str">
        <f t="shared" si="1"/>
        <v/>
      </c>
      <c r="N25" s="61"/>
      <c r="O25" s="65" t="str">
        <f>IF(ISBLANK(N25),"",SUMIF(T_Personalkosten[Name],N25,T_Personalkosten[Betrag Total]))</f>
        <v/>
      </c>
      <c r="P25" s="65" t="str">
        <f>IF(ISBLANK(N25),"",SUMIF(T_Abr_Personalkosten[Name],N25,T_Abr_Personalkosten[Betrag Förderbar]))</f>
        <v/>
      </c>
      <c r="Q25" s="65" t="str">
        <f t="shared" si="2"/>
        <v/>
      </c>
      <c r="R25" s="65">
        <f>0</f>
        <v>0</v>
      </c>
      <c r="S25" s="65" t="str">
        <f t="shared" si="3"/>
        <v/>
      </c>
    </row>
    <row r="26" spans="1:23" ht="14.4" x14ac:dyDescent="0.3">
      <c r="A26" s="20"/>
      <c r="B26" s="20"/>
      <c r="C26" s="12"/>
      <c r="D26" s="24"/>
      <c r="E26" s="58">
        <f>T_Abr_Personalkosten[[#This Row],[Anzahl der Arbeitsstunden/Monat]]*Pers_Stundensatz</f>
        <v>0</v>
      </c>
      <c r="F26" s="58">
        <f>IF(LEN(T_Abr_Personalkosten[[#This Row],[Prüfung]])&gt;0,0,IF(T_Abr_Personalkosten[[#This Row],[lfdSumme]]&lt;=max_Perskosten_Monat,T_Abr_Personalkosten[[#This Row],[Betrag]],IF(T_Abr_Personalkosten[[#This Row],[Betrag]]&lt;(max_Perskosten_Monat-T_Abr_Personalkosten[[#This Row],[lfdSumme_vorher]]),T_Abr_Personalkosten[[#This Row],[Betrag]],max_Perskosten_Monat-T_Abr_Personalkosten[[#This Row],[lfdSumme_vorher]])))</f>
        <v>0</v>
      </c>
      <c r="G26" s="79">
        <f>SUMIFS(T_Abr_Personalkosten[Anzahl der Arbeitsstunden/Monat],T_Abr_Personalkosten[Name],T_Abr_Personalkosten[[#This Row],[Name]],T_Abr_Personalkosten[Monat],T_Abr_Personalkosten[[#This Row],[Monat]])*Pers_Stundensatz</f>
        <v>0</v>
      </c>
      <c r="H26" s="79">
        <f>SUMIFS($D$13:T_Abr_Personalkosten[[#This Row],[Anzahl der Arbeitsstunden/Monat]],$A$13:T_Abr_Personalkosten[[#This Row],[Name]],T_Abr_Personalkosten[[#This Row],[Name]],$B$13:T_Abr_Personalkosten[[#This Row],[Monat]],T_Abr_Personalkosten[[#This Row],[Monat]])*Pers_Stundensatz</f>
        <v>0</v>
      </c>
      <c r="I26" s="79">
        <f>SUMIFS($D$13:T_Abr_Personalkosten[[#This Row],[Anzahl der Arbeitsstunden/Monat]],$A$13:T_Abr_Personalkosten[[#This Row],[Name]],T_Abr_Personalkosten[[#This Row],[Name]],$B$13:T_Abr_Personalkosten[[#This Row],[Monat]],T_Abr_Personalkosten[[#This Row],[Monat]])*Pers_Stundensatz-T_Abr_Personalkosten[[#This Row],[Betrag]]</f>
        <v>0</v>
      </c>
      <c r="J26" s="107" t="str" cm="1">
        <f t="array" ref="J26">_xlfn.IFS(ISBLANK(T_Abr_Personalkosten[[#This Row],[Anzahl der Arbeitsstunden/Monat]]),"",ISERROR(VLOOKUP(T_Abr_Personalkosten[[#This Row],[Name]],T_Personalkosten[Name],1,FALSE)),"Person nicht im Plan",OR(ISBLANK(T_Abr_Personalkosten[[#This Row],[Name]]),ISBLANK(T_Abr_Personalkosten[[#This Row],[Monat]]),ISBLANK(T_Abr_Personalkosten[[#This Row],[Tätigkeit / Zuständigkeit]])),"Daten unvollständig",TRUE(),"")</f>
        <v/>
      </c>
      <c r="K26" s="107"/>
      <c r="M26" s="85" t="str">
        <f t="shared" si="1"/>
        <v/>
      </c>
      <c r="N26" s="61"/>
      <c r="O26" s="65" t="str">
        <f>IF(ISBLANK(N26),"",SUMIF(T_Personalkosten[Name],N26,T_Personalkosten[Betrag Total]))</f>
        <v/>
      </c>
      <c r="P26" s="65" t="str">
        <f>IF(ISBLANK(N26),"",SUMIF(T_Abr_Personalkosten[Name],N26,T_Abr_Personalkosten[Betrag Förderbar]))</f>
        <v/>
      </c>
      <c r="Q26" s="65" t="str">
        <f t="shared" si="2"/>
        <v/>
      </c>
      <c r="R26" s="65">
        <f>0</f>
        <v>0</v>
      </c>
      <c r="S26" s="65" t="str">
        <f t="shared" si="3"/>
        <v/>
      </c>
    </row>
    <row r="27" spans="1:23" ht="15.75" customHeight="1" x14ac:dyDescent="0.3">
      <c r="A27" s="20"/>
      <c r="B27" s="20"/>
      <c r="C27" s="12"/>
      <c r="D27" s="24"/>
      <c r="E27" s="58">
        <f>T_Abr_Personalkosten[[#This Row],[Anzahl der Arbeitsstunden/Monat]]*Pers_Stundensatz</f>
        <v>0</v>
      </c>
      <c r="F27" s="58">
        <f>IF(LEN(T_Abr_Personalkosten[[#This Row],[Prüfung]])&gt;0,0,IF(T_Abr_Personalkosten[[#This Row],[lfdSumme]]&lt;=max_Perskosten_Monat,T_Abr_Personalkosten[[#This Row],[Betrag]],IF(T_Abr_Personalkosten[[#This Row],[Betrag]]&lt;(max_Perskosten_Monat-T_Abr_Personalkosten[[#This Row],[lfdSumme_vorher]]),T_Abr_Personalkosten[[#This Row],[Betrag]],max_Perskosten_Monat-T_Abr_Personalkosten[[#This Row],[lfdSumme_vorher]])))</f>
        <v>0</v>
      </c>
      <c r="G27" s="79">
        <f>SUMIFS(T_Abr_Personalkosten[Anzahl der Arbeitsstunden/Monat],T_Abr_Personalkosten[Name],T_Abr_Personalkosten[[#This Row],[Name]],T_Abr_Personalkosten[Monat],T_Abr_Personalkosten[[#This Row],[Monat]])*Pers_Stundensatz</f>
        <v>0</v>
      </c>
      <c r="H27" s="79">
        <f>SUMIFS($D$13:T_Abr_Personalkosten[[#This Row],[Anzahl der Arbeitsstunden/Monat]],$A$13:T_Abr_Personalkosten[[#This Row],[Name]],T_Abr_Personalkosten[[#This Row],[Name]],$B$13:T_Abr_Personalkosten[[#This Row],[Monat]],T_Abr_Personalkosten[[#This Row],[Monat]])*Pers_Stundensatz</f>
        <v>0</v>
      </c>
      <c r="I27" s="79">
        <f>SUMIFS($D$13:T_Abr_Personalkosten[[#This Row],[Anzahl der Arbeitsstunden/Monat]],$A$13:T_Abr_Personalkosten[[#This Row],[Name]],T_Abr_Personalkosten[[#This Row],[Name]],$B$13:T_Abr_Personalkosten[[#This Row],[Monat]],T_Abr_Personalkosten[[#This Row],[Monat]])*Pers_Stundensatz-T_Abr_Personalkosten[[#This Row],[Betrag]]</f>
        <v>0</v>
      </c>
      <c r="J27" s="107" t="str" cm="1">
        <f t="array" ref="J27">_xlfn.IFS(ISBLANK(T_Abr_Personalkosten[[#This Row],[Anzahl der Arbeitsstunden/Monat]]),"",ISERROR(VLOOKUP(T_Abr_Personalkosten[[#This Row],[Name]],T_Personalkosten[Name],1,FALSE)),"Person nicht im Plan",OR(ISBLANK(T_Abr_Personalkosten[[#This Row],[Name]]),ISBLANK(T_Abr_Personalkosten[[#This Row],[Monat]]),ISBLANK(T_Abr_Personalkosten[[#This Row],[Tätigkeit / Zuständigkeit]])),"Daten unvollständig",TRUE(),"")</f>
        <v/>
      </c>
      <c r="K27" s="107"/>
      <c r="M27" s="85" t="str">
        <f t="shared" si="1"/>
        <v/>
      </c>
      <c r="N27" s="61"/>
      <c r="O27" s="65" t="str">
        <f>IF(ISBLANK(N27),"",SUMIF(T_Personalkosten[Name],N27,T_Personalkosten[Betrag Total]))</f>
        <v/>
      </c>
      <c r="P27" s="65" t="str">
        <f>IF(ISBLANK(N27),"",SUMIF(T_Abr_Personalkosten[Name],N27,T_Abr_Personalkosten[Betrag Förderbar]))</f>
        <v/>
      </c>
      <c r="Q27" s="65" t="str">
        <f t="shared" si="2"/>
        <v/>
      </c>
      <c r="R27" s="65">
        <f>0</f>
        <v>0</v>
      </c>
      <c r="S27" s="65" t="str">
        <f t="shared" si="3"/>
        <v/>
      </c>
    </row>
    <row r="28" spans="1:23" ht="15.75" customHeight="1" x14ac:dyDescent="0.3">
      <c r="A28" s="20"/>
      <c r="B28" s="20"/>
      <c r="C28" s="12"/>
      <c r="D28" s="24"/>
      <c r="E28" s="58">
        <f>T_Abr_Personalkosten[[#This Row],[Anzahl der Arbeitsstunden/Monat]]*Pers_Stundensatz</f>
        <v>0</v>
      </c>
      <c r="F28" s="58">
        <f>IF(LEN(T_Abr_Personalkosten[[#This Row],[Prüfung]])&gt;0,0,IF(T_Abr_Personalkosten[[#This Row],[lfdSumme]]&lt;=max_Perskosten_Monat,T_Abr_Personalkosten[[#This Row],[Betrag]],IF(T_Abr_Personalkosten[[#This Row],[Betrag]]&lt;(max_Perskosten_Monat-T_Abr_Personalkosten[[#This Row],[lfdSumme_vorher]]),T_Abr_Personalkosten[[#This Row],[Betrag]],max_Perskosten_Monat-T_Abr_Personalkosten[[#This Row],[lfdSumme_vorher]])))</f>
        <v>0</v>
      </c>
      <c r="G28" s="79">
        <f>SUMIFS(T_Abr_Personalkosten[Anzahl der Arbeitsstunden/Monat],T_Abr_Personalkosten[Name],T_Abr_Personalkosten[[#This Row],[Name]],T_Abr_Personalkosten[Monat],T_Abr_Personalkosten[[#This Row],[Monat]])*Pers_Stundensatz</f>
        <v>0</v>
      </c>
      <c r="H28" s="79">
        <f>SUMIFS($D$13:T_Abr_Personalkosten[[#This Row],[Anzahl der Arbeitsstunden/Monat]],$A$13:T_Abr_Personalkosten[[#This Row],[Name]],T_Abr_Personalkosten[[#This Row],[Name]],$B$13:T_Abr_Personalkosten[[#This Row],[Monat]],T_Abr_Personalkosten[[#This Row],[Monat]])*Pers_Stundensatz</f>
        <v>0</v>
      </c>
      <c r="I28" s="79">
        <f>SUMIFS($D$13:T_Abr_Personalkosten[[#This Row],[Anzahl der Arbeitsstunden/Monat]],$A$13:T_Abr_Personalkosten[[#This Row],[Name]],T_Abr_Personalkosten[[#This Row],[Name]],$B$13:T_Abr_Personalkosten[[#This Row],[Monat]],T_Abr_Personalkosten[[#This Row],[Monat]])*Pers_Stundensatz-T_Abr_Personalkosten[[#This Row],[Betrag]]</f>
        <v>0</v>
      </c>
      <c r="J28" s="107" t="str" cm="1">
        <f t="array" ref="J28">_xlfn.IFS(ISBLANK(T_Abr_Personalkosten[[#This Row],[Anzahl der Arbeitsstunden/Monat]]),"",ISERROR(VLOOKUP(T_Abr_Personalkosten[[#This Row],[Name]],T_Personalkosten[Name],1,FALSE)),"Person nicht im Plan",OR(ISBLANK(T_Abr_Personalkosten[[#This Row],[Name]]),ISBLANK(T_Abr_Personalkosten[[#This Row],[Monat]]),ISBLANK(T_Abr_Personalkosten[[#This Row],[Tätigkeit / Zuständigkeit]])),"Daten unvollständig",TRUE(),"")</f>
        <v/>
      </c>
      <c r="K28" s="107"/>
      <c r="M28" s="85" t="str">
        <f t="shared" si="1"/>
        <v/>
      </c>
      <c r="N28" s="61"/>
      <c r="O28" s="65" t="str">
        <f>IF(ISBLANK(N28),"",SUMIF(T_Personalkosten[Name],N28,T_Personalkosten[Betrag Total]))</f>
        <v/>
      </c>
      <c r="P28" s="65" t="str">
        <f>IF(ISBLANK(N28),"",SUMIF(T_Abr_Personalkosten[Name],N28,T_Abr_Personalkosten[Betrag Förderbar]))</f>
        <v/>
      </c>
      <c r="Q28" s="65" t="str">
        <f t="shared" si="2"/>
        <v/>
      </c>
      <c r="R28" s="65">
        <f>0</f>
        <v>0</v>
      </c>
      <c r="S28" s="65" t="str">
        <f t="shared" si="3"/>
        <v/>
      </c>
    </row>
    <row r="29" spans="1:23" ht="15.75" customHeight="1" x14ac:dyDescent="0.3">
      <c r="A29" s="176" t="s">
        <v>34</v>
      </c>
      <c r="B29" s="176"/>
      <c r="C29" s="176"/>
      <c r="D29" s="176"/>
      <c r="E29" s="177"/>
      <c r="F29" s="72">
        <f>SUM(T_Abr_Personalkosten[Betrag Förderbar])</f>
        <v>0</v>
      </c>
      <c r="M29" s="85" t="str">
        <f t="shared" si="1"/>
        <v/>
      </c>
      <c r="N29" s="61"/>
      <c r="O29" s="65" t="str">
        <f>IF(ISBLANK(N29),"",SUMIF(T_Personalkosten[Name],N29,T_Personalkosten[Betrag Total]))</f>
        <v/>
      </c>
      <c r="P29" s="65" t="str">
        <f>IF(ISBLANK(N29),"",SUMIF(T_Abr_Personalkosten[Name],N29,T_Abr_Personalkosten[Betrag Förderbar]))</f>
        <v/>
      </c>
      <c r="Q29" s="65" t="str">
        <f t="shared" si="2"/>
        <v/>
      </c>
      <c r="R29" s="65">
        <f>0</f>
        <v>0</v>
      </c>
      <c r="S29" s="65" t="str">
        <f t="shared" si="3"/>
        <v/>
      </c>
    </row>
    <row r="30" spans="1:23" ht="15.75" customHeight="1" x14ac:dyDescent="0.25"/>
    <row r="31" spans="1:23" s="28" customFormat="1" x14ac:dyDescent="0.25">
      <c r="B31" s="162" t="s">
        <v>134</v>
      </c>
      <c r="C31" s="162"/>
      <c r="D31" s="162"/>
      <c r="E31" s="162"/>
      <c r="F31" s="162"/>
      <c r="G31" s="162"/>
      <c r="H31" s="162"/>
      <c r="I31" s="162"/>
      <c r="J31" s="162"/>
      <c r="K31" s="162"/>
      <c r="L31" s="162"/>
      <c r="M31" s="162"/>
      <c r="N31" s="162"/>
      <c r="U31" s="59"/>
      <c r="V31" s="59"/>
      <c r="W31" s="59"/>
    </row>
    <row r="32" spans="1:23" s="28" customFormat="1" x14ac:dyDescent="0.25">
      <c r="B32" s="162" t="s">
        <v>135</v>
      </c>
      <c r="C32" s="162"/>
      <c r="D32" s="162"/>
      <c r="E32" s="162"/>
      <c r="F32" s="162"/>
      <c r="G32" s="162"/>
      <c r="H32" s="162"/>
      <c r="I32" s="162"/>
      <c r="J32" s="162"/>
      <c r="K32" s="162"/>
      <c r="L32" s="162"/>
      <c r="M32" s="162"/>
      <c r="N32" s="162"/>
      <c r="U32" s="59"/>
      <c r="V32" s="59"/>
      <c r="W32" s="59"/>
    </row>
    <row r="33" spans="2:23" s="28" customFormat="1" x14ac:dyDescent="0.25">
      <c r="B33" s="162" t="s">
        <v>136</v>
      </c>
      <c r="C33" s="162"/>
      <c r="D33" s="162"/>
      <c r="E33" s="162"/>
      <c r="F33" s="162"/>
      <c r="G33" s="162"/>
      <c r="H33" s="162"/>
      <c r="I33" s="162"/>
      <c r="J33" s="162"/>
      <c r="K33" s="162"/>
      <c r="L33" s="162"/>
      <c r="M33" s="162"/>
      <c r="N33" s="162"/>
      <c r="U33" s="59"/>
      <c r="V33" s="59"/>
      <c r="W33" s="59"/>
    </row>
    <row r="34" spans="2:23" s="28" customFormat="1" x14ac:dyDescent="0.25">
      <c r="B34" s="162" t="s">
        <v>39</v>
      </c>
      <c r="C34" s="162"/>
      <c r="D34" s="162"/>
      <c r="E34" s="162"/>
      <c r="F34" s="162"/>
      <c r="G34" s="162"/>
      <c r="H34" s="162"/>
      <c r="I34" s="162"/>
      <c r="J34" s="162"/>
      <c r="K34" s="162"/>
      <c r="L34" s="162"/>
      <c r="M34" s="162"/>
      <c r="N34" s="162"/>
      <c r="U34" s="59"/>
      <c r="V34" s="59"/>
      <c r="W34" s="59"/>
    </row>
    <row r="35" spans="2:23" s="28" customFormat="1" x14ac:dyDescent="0.25">
      <c r="B35" s="162" t="s">
        <v>40</v>
      </c>
      <c r="C35" s="162"/>
      <c r="D35" s="162"/>
      <c r="E35" s="162"/>
      <c r="F35" s="162"/>
      <c r="G35" s="162"/>
      <c r="H35" s="162"/>
      <c r="I35" s="162"/>
      <c r="J35" s="162"/>
      <c r="K35" s="162"/>
      <c r="L35" s="162"/>
      <c r="M35" s="162"/>
      <c r="N35" s="162"/>
      <c r="U35" s="59"/>
      <c r="V35" s="59"/>
      <c r="W35" s="59"/>
    </row>
    <row r="36" spans="2:23" s="28" customFormat="1" x14ac:dyDescent="0.25">
      <c r="U36" s="59"/>
      <c r="V36" s="59"/>
      <c r="W36" s="59"/>
    </row>
    <row r="37" spans="2:23" s="28" customFormat="1" x14ac:dyDescent="0.25">
      <c r="U37" s="59"/>
      <c r="V37" s="59"/>
      <c r="W37" s="59"/>
    </row>
    <row r="38" spans="2:23" s="28" customFormat="1" x14ac:dyDescent="0.25">
      <c r="B38" s="162" t="s">
        <v>58</v>
      </c>
      <c r="C38" s="162"/>
      <c r="D38" s="162"/>
      <c r="E38" s="162"/>
      <c r="F38" s="162"/>
      <c r="G38" s="162"/>
      <c r="H38" s="162"/>
      <c r="I38" s="162"/>
      <c r="J38" s="162"/>
      <c r="K38" s="162"/>
      <c r="L38" s="162"/>
      <c r="M38" s="162"/>
      <c r="N38" s="162"/>
      <c r="U38" s="59"/>
      <c r="V38" s="59"/>
      <c r="W38" s="59"/>
    </row>
    <row r="39" spans="2:23" s="28" customFormat="1" ht="84" customHeight="1" x14ac:dyDescent="0.25"/>
    <row r="40" spans="2:23" ht="15.75" customHeight="1" x14ac:dyDescent="0.25"/>
    <row r="41" spans="2:23" ht="15.75" customHeight="1" x14ac:dyDescent="0.25"/>
    <row r="42" spans="2:23" ht="15.75" customHeight="1" x14ac:dyDescent="0.25"/>
    <row r="43" spans="2:23" ht="15.75" customHeight="1" x14ac:dyDescent="0.25"/>
    <row r="44" spans="2:23" ht="15.75" customHeight="1" x14ac:dyDescent="0.25"/>
    <row r="45" spans="2:23" ht="15.75" customHeight="1" x14ac:dyDescent="0.25"/>
    <row r="46" spans="2:23" ht="15.75" customHeight="1" x14ac:dyDescent="0.25"/>
    <row r="47" spans="2:23" ht="15.75" customHeight="1" x14ac:dyDescent="0.25"/>
    <row r="48" spans="2:23"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sheetData>
  <sheetProtection algorithmName="SHA-512" hashValue="m+PHB+G8rkvSejdhEvkg9DqkraB7cteooq60Us8QeGIzNKnpTufLR+fg1DSQKErWHHCIUrjU1WuIm9dF7zhZPw==" saltValue="MOVoUAH25ODjrODI8+9H5g==" spinCount="100000" sheet="1"/>
  <mergeCells count="11">
    <mergeCell ref="B38:N38"/>
    <mergeCell ref="D7:G7"/>
    <mergeCell ref="B3:P3"/>
    <mergeCell ref="B4:P4"/>
    <mergeCell ref="A29:E29"/>
    <mergeCell ref="B31:N31"/>
    <mergeCell ref="B32:N32"/>
    <mergeCell ref="B33:N33"/>
    <mergeCell ref="B35:N35"/>
    <mergeCell ref="A10:G10"/>
    <mergeCell ref="B34:N34"/>
  </mergeCells>
  <conditionalFormatting sqref="S13:S29">
    <cfRule type="cellIs" dxfId="105" priority="3" operator="lessThan">
      <formula>0</formula>
    </cfRule>
  </conditionalFormatting>
  <conditionalFormatting sqref="W31:W38">
    <cfRule type="cellIs" dxfId="104" priority="2" operator="lessThan">
      <formula>0</formula>
    </cfRule>
  </conditionalFormatting>
  <conditionalFormatting sqref="J12:K12">
    <cfRule type="expression" dxfId="103" priority="1">
      <formula>_xlfn.CONCAT(prf_Personal)&lt;&gt;""</formula>
    </cfRule>
  </conditionalFormatting>
  <dataValidations count="2">
    <dataValidation type="list" allowBlank="1" showInputMessage="1" showErrorMessage="1" sqref="B13:B28" xr:uid="{7FC47BB0-066B-4713-9E5F-EFA2E5278B8D}">
      <formula1>N_Monate</formula1>
    </dataValidation>
    <dataValidation type="list" allowBlank="1" showInputMessage="1" showErrorMessage="1" sqref="A13:A28" xr:uid="{BC057E7E-8892-40C1-AD15-D3EF1568A51B}">
      <formula1>lst_PersonName</formula1>
    </dataValidation>
  </dataValidations>
  <pageMargins left="0.7" right="0.7" top="0.78740157499999996" bottom="0.78740157499999996" header="0.3" footer="0.3"/>
  <pageSetup paperSize="9" orientation="portrait"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812BF7-E743-41BA-8050-DF26A3713BAA}">
  <sheetPr codeName="Tabelle6"/>
  <dimension ref="A1:J20"/>
  <sheetViews>
    <sheetView workbookViewId="0">
      <selection activeCell="A4" sqref="A4"/>
    </sheetView>
  </sheetViews>
  <sheetFormatPr baseColWidth="10" defaultColWidth="10.69921875" defaultRowHeight="13.8" x14ac:dyDescent="0.25"/>
  <cols>
    <col min="1" max="1" width="25.19921875" customWidth="1"/>
    <col min="2" max="2" width="28.3984375" customWidth="1"/>
    <col min="3" max="3" width="47.3984375" customWidth="1"/>
    <col min="4" max="4" width="28.5" customWidth="1"/>
    <col min="9" max="9" width="19.19921875" customWidth="1"/>
  </cols>
  <sheetData>
    <row r="1" spans="1:5" ht="14.4" x14ac:dyDescent="0.3">
      <c r="A1" s="182">
        <f>Projekt_Name</f>
        <v>0</v>
      </c>
      <c r="B1" s="182"/>
    </row>
    <row r="2" spans="1:5" x14ac:dyDescent="0.25">
      <c r="A2" s="7"/>
      <c r="B2" s="7"/>
    </row>
    <row r="3" spans="1:5" ht="48" customHeight="1" x14ac:dyDescent="0.25">
      <c r="A3" s="157" t="str">
        <f>"Tragt hier die genehmigten Mietkosten laut Budgetplan ein. Der maximale förderbare Betrag für Mietkosten liegt bei € " &amp; TEXT(max_Mietkosten,"#.##0") &amp; " pro Projekt.
" &amp; "Bezeichnung: Gebt hier bitte eine eindeutige Bezeichnung der Arbeitsfläche an (z.B. Büro, Werkstatt, o.Ä.)
" &amp; "Details: Gebt hier bitte an, wofür diese Arbeitsfläche genutzt wurde."</f>
        <v>Tragt hier die genehmigten Mietkosten laut Budgetplan ein. Der maximale förderbare Betrag für Mietkosten liegt bei € 5.000 pro Projekt.
Bezeichnung: Gebt hier bitte eine eindeutige Bezeichnung der Arbeitsfläche an (z.B. Büro, Werkstatt, o.Ä.)
Details: Gebt hier bitte an, wofür diese Arbeitsfläche genutzt wurde.</v>
      </c>
      <c r="B3" s="157"/>
      <c r="C3" s="157"/>
      <c r="D3" s="157"/>
      <c r="E3" s="9"/>
    </row>
    <row r="4" spans="1:5" s="8" customFormat="1" x14ac:dyDescent="0.25"/>
    <row r="5" spans="1:5" x14ac:dyDescent="0.25">
      <c r="A5" s="3" t="s">
        <v>16</v>
      </c>
      <c r="B5" s="178"/>
      <c r="C5" s="179"/>
      <c r="D5" s="5"/>
    </row>
    <row r="6" spans="1:5" ht="14.4" thickBot="1" x14ac:dyDescent="0.3">
      <c r="A6" s="183"/>
      <c r="B6" t="s">
        <v>102</v>
      </c>
      <c r="C6" t="s">
        <v>88</v>
      </c>
      <c r="D6" t="s">
        <v>2</v>
      </c>
    </row>
    <row r="7" spans="1:5" ht="39" customHeight="1" thickBot="1" x14ac:dyDescent="0.3">
      <c r="A7" s="184"/>
      <c r="B7" s="52"/>
      <c r="C7" s="53"/>
      <c r="D7" s="67"/>
    </row>
    <row r="8" spans="1:5" ht="39" customHeight="1" thickBot="1" x14ac:dyDescent="0.3">
      <c r="A8" s="184"/>
      <c r="B8" s="52"/>
      <c r="C8" s="53"/>
      <c r="D8" s="67"/>
    </row>
    <row r="9" spans="1:5" ht="39" customHeight="1" thickBot="1" x14ac:dyDescent="0.3">
      <c r="A9" s="184"/>
      <c r="B9" s="52"/>
      <c r="C9" s="53"/>
      <c r="D9" s="67"/>
    </row>
    <row r="10" spans="1:5" ht="39" customHeight="1" x14ac:dyDescent="0.25">
      <c r="A10" s="184"/>
      <c r="B10" s="52"/>
      <c r="C10" s="53"/>
      <c r="D10" s="67"/>
    </row>
    <row r="11" spans="1:5" x14ac:dyDescent="0.25">
      <c r="A11" s="184"/>
      <c r="B11" s="180" t="s">
        <v>17</v>
      </c>
      <c r="C11" s="181"/>
      <c r="D11" s="82">
        <f>SUM(T_Mietkosten[Betrag Total])</f>
        <v>0</v>
      </c>
      <c r="E11" s="108" t="str">
        <f>IF(Sum_Miete_genehmigt&gt;max_Mietkosten,"Maximal förderbarer Betrag von € " &amp; TEXT(max_Mietkosten,"#.##0") &amp; " überschritten","")</f>
        <v/>
      </c>
    </row>
    <row r="20" spans="10:10" x14ac:dyDescent="0.25">
      <c r="J20">
        <f>SUM(T_Abr_Projektkosten[[#Headers],[förder-
barer USt.-Betrag in EUR]])</f>
        <v>0</v>
      </c>
    </row>
  </sheetData>
  <sheetProtection algorithmName="SHA-512" hashValue="Pbeht+0Vinyov1QNod4KrM58yMv1mPncKEOMz1Lji9yfwNDHJyRvIh0ZKVhNhqKlfN1+JRdv1mXBGhFVDA+7ZA==" saltValue="4NQYUHqkSMSSwemdyHetFA==" spinCount="100000" sheet="1" objects="1" scenarios="1"/>
  <mergeCells count="5">
    <mergeCell ref="B5:C5"/>
    <mergeCell ref="B11:C11"/>
    <mergeCell ref="A1:B1"/>
    <mergeCell ref="A3:D3"/>
    <mergeCell ref="A6:A11"/>
  </mergeCells>
  <conditionalFormatting sqref="D11">
    <cfRule type="cellIs" dxfId="80" priority="1" operator="greaterThan">
      <formula>max_Mietkosten</formula>
    </cfRule>
  </conditionalFormatting>
  <pageMargins left="0.7" right="0.7" top="0.78740157499999996" bottom="0.78740157499999996" header="0.3" footer="0.3"/>
  <tableParts count="1">
    <tablePart r:id="rId1"/>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3DAE5-598D-4582-AA6A-34262EA6E0AB}">
  <sheetPr codeName="Tabelle7">
    <tabColor theme="5"/>
  </sheetPr>
  <dimension ref="A1:T53"/>
  <sheetViews>
    <sheetView zoomScaleNormal="100" zoomScalePageLayoutView="110" workbookViewId="0"/>
  </sheetViews>
  <sheetFormatPr baseColWidth="10" defaultColWidth="11.3984375" defaultRowHeight="13.8" x14ac:dyDescent="0.25"/>
  <cols>
    <col min="1" max="1" width="4.69921875" style="28" customWidth="1"/>
    <col min="2" max="2" width="22.3984375" style="28" customWidth="1"/>
    <col min="3" max="3" width="23.69921875" style="28" customWidth="1"/>
    <col min="4" max="4" width="40.19921875" style="28" customWidth="1"/>
    <col min="5" max="5" width="25.5" style="28" customWidth="1"/>
    <col min="6" max="6" width="18.8984375" style="28" customWidth="1"/>
    <col min="7" max="7" width="20.3984375" style="28" customWidth="1"/>
    <col min="8" max="8" width="14.69921875" style="28" customWidth="1"/>
    <col min="9" max="9" width="19.19921875" style="28" customWidth="1"/>
    <col min="10" max="10" width="10.5" style="28" customWidth="1"/>
    <col min="11" max="11" width="22.8984375" style="28" customWidth="1"/>
    <col min="12" max="12" width="9.765625E-2" style="110" hidden="1" customWidth="1"/>
    <col min="13" max="13" width="11.3984375" style="28" customWidth="1"/>
    <col min="14" max="14" width="11.3984375" style="28" hidden="1" customWidth="1"/>
    <col min="15" max="15" width="21.69921875" style="28" customWidth="1"/>
    <col min="16" max="16" width="16.19921875" style="28" customWidth="1"/>
    <col min="17" max="17" width="17.8984375" style="28" customWidth="1"/>
    <col min="18" max="19" width="17.8984375" style="28" hidden="1" customWidth="1"/>
    <col min="20" max="20" width="18.3984375" style="28" customWidth="1"/>
    <col min="21" max="16384" width="11.3984375" style="28"/>
  </cols>
  <sheetData>
    <row r="1" spans="1:20" ht="14.4" x14ac:dyDescent="0.25">
      <c r="B1" s="125" t="s">
        <v>121</v>
      </c>
      <c r="C1" s="133">
        <f>Antrag_Datum</f>
        <v>0</v>
      </c>
    </row>
    <row r="2" spans="1:20" x14ac:dyDescent="0.25"/>
    <row r="3" spans="1:20" x14ac:dyDescent="0.25">
      <c r="B3" s="162"/>
      <c r="C3" s="162"/>
      <c r="D3" s="162"/>
      <c r="E3" s="162"/>
      <c r="F3" s="162"/>
      <c r="G3" s="162"/>
      <c r="H3" s="162"/>
      <c r="I3" s="162"/>
      <c r="J3" s="162"/>
    </row>
    <row r="4" spans="1:20" x14ac:dyDescent="0.25">
      <c r="B4" s="164" t="s">
        <v>53</v>
      </c>
      <c r="C4" s="164"/>
      <c r="D4" s="164"/>
      <c r="E4" s="164"/>
      <c r="F4" s="164"/>
      <c r="G4" s="164"/>
      <c r="H4" s="164"/>
      <c r="I4" s="164"/>
      <c r="J4" s="164"/>
    </row>
    <row r="6" spans="1:20" ht="13.5" customHeight="1" x14ac:dyDescent="0.25">
      <c r="B6" s="165" t="s">
        <v>26</v>
      </c>
      <c r="C6" s="165"/>
      <c r="D6" s="165"/>
      <c r="E6" s="168">
        <f>Projekt_Name</f>
        <v>0</v>
      </c>
      <c r="F6" s="168"/>
      <c r="G6" s="168"/>
      <c r="H6" s="30"/>
      <c r="I6" s="30"/>
    </row>
    <row r="7" spans="1:20" ht="13.5" customHeight="1" x14ac:dyDescent="0.25">
      <c r="B7" s="31"/>
      <c r="C7" s="31"/>
      <c r="D7" s="32" t="s">
        <v>27</v>
      </c>
      <c r="E7" s="168">
        <f>FN_Name</f>
        <v>0</v>
      </c>
      <c r="F7" s="168"/>
      <c r="G7" s="168"/>
      <c r="H7" s="30"/>
      <c r="I7" s="30"/>
      <c r="J7" s="32"/>
    </row>
    <row r="8" spans="1:20" ht="5.25" customHeight="1" x14ac:dyDescent="0.25"/>
    <row r="9" spans="1:20" ht="91.5" customHeight="1" x14ac:dyDescent="0.25">
      <c r="A9" s="129" t="s">
        <v>28</v>
      </c>
      <c r="B9" s="129" t="s">
        <v>29</v>
      </c>
      <c r="C9" s="129" t="s">
        <v>30</v>
      </c>
      <c r="D9" s="129" t="s">
        <v>56</v>
      </c>
      <c r="E9" s="129" t="s">
        <v>55</v>
      </c>
      <c r="F9" s="129" t="s">
        <v>102</v>
      </c>
      <c r="G9" s="129" t="s">
        <v>31</v>
      </c>
      <c r="H9" s="129" t="s">
        <v>32</v>
      </c>
      <c r="I9" s="129" t="s">
        <v>137</v>
      </c>
      <c r="J9" s="129" t="s">
        <v>33</v>
      </c>
      <c r="K9" s="129" t="s">
        <v>125</v>
      </c>
      <c r="L9" s="111" t="s">
        <v>75</v>
      </c>
      <c r="O9" s="141" t="s">
        <v>102</v>
      </c>
      <c r="P9" s="141" t="s">
        <v>92</v>
      </c>
      <c r="Q9" s="141" t="s">
        <v>41</v>
      </c>
      <c r="R9" s="141" t="s">
        <v>107</v>
      </c>
      <c r="S9" s="141" t="s">
        <v>108</v>
      </c>
      <c r="T9" s="141" t="s">
        <v>42</v>
      </c>
    </row>
    <row r="10" spans="1:20" ht="14.4" x14ac:dyDescent="0.25">
      <c r="A10" s="119">
        <v>1</v>
      </c>
      <c r="B10" s="120"/>
      <c r="C10" s="121"/>
      <c r="D10" s="121"/>
      <c r="E10" s="121"/>
      <c r="F10" s="120"/>
      <c r="G10" s="122"/>
      <c r="H10" s="121"/>
      <c r="I10" s="122"/>
      <c r="J10" s="122"/>
      <c r="K10" s="142" t="str" cm="1">
        <f t="array" ref="K10">_xlfn.IFS(AND(T_Abr_Mietkosten[[#This Row],[Zahlungsbetrag netto (d.h. Ust., Skonti, Rabatte, Gutschriften, Bankspesen, offene Haftrücklässe, etc. abgezogen) in EUR]]=0,T_Abr_Mietkosten[[#This Row],[förder-
barer USt.-Betrag in EUR]]=0),"",ISERROR(VLOOKUP(T_Abr_Mietkosten[[#This Row],[Bezeichnung]],T_Mietkosten[Bezeichnung],1,FALSE)),"Bezeichnung nicht im Plan",OR(ISBLANK(T_Abr_Mietkosten[[#This Row],[Rechnungs-
nummer]]),ISBLANK(T_Abr_Mietkosten[[#This Row],[Rechnungs-
datum]]),ISBLANK(T_Abr_Mietkosten[[#This Row],[Zahlungsempfänger*in /
Rechnungsaussteller*in]]),ISBLANK(T_Abr_Mietkosten[[#This Row],[Gegenstand der Rechnung]]),ISBLANK(T_Abr_Mietkosten[[#This Row],[Zahlungs-
datum]])),"Daten unvollständig",T_Abr_Mietkosten[[#This Row],[Rechnungs-
datum]]&lt;Antrag_Datum,"Rechnungsdatum vor Antragstellung; Rechnung nicht förderbar",TRUE(),"")</f>
        <v/>
      </c>
      <c r="L10" s="112"/>
      <c r="N10" s="86" t="str">
        <f>IF(ISBLANK(O10),"","Mietkosten")</f>
        <v>Mietkosten</v>
      </c>
      <c r="O10" s="143" cm="1">
        <f t="array" ref="O10:O13">_xlfn._xlws.SORT(T_Mietkosten[Bezeichnung])</f>
        <v>0</v>
      </c>
      <c r="P10" s="144">
        <f>IF(ISBLANK(O10),"",_xlfn.XLOOKUP('Abrechnung Mietkosten'!O10,T_Mietkosten[Bezeichnung],T_Mietkosten[Betrag Total],0,0))</f>
        <v>0</v>
      </c>
      <c r="Q10" s="145">
        <f>IF(ISBLANK(O10),"",SUMIF(T_Abr_Mietkosten[Bezeichnung],O10,T_Abr_Mietkosten[Zahlungsbetrag netto (d.h. Ust., Skonti, Rabatte, Gutschriften, Bankspesen, offene Haftrücklässe, etc. abgezogen) in EUR])+SUMIF(T_Abr_Mietkosten[Bezeichnung],O10,T_Abr_Mietkosten[förder-
barer USt.-Betrag in EUR]))</f>
        <v>0</v>
      </c>
      <c r="R10" s="145">
        <f>IF(ISBLANK(O10),"",SUMIF(T_Abr_Mietkosten[Bezeichnung],O10,T_Abr_Mietkosten[Zahlungsbetrag netto (d.h. Ust., Skonti, Rabatte, Gutschriften, Bankspesen, offene Haftrücklässe, etc. abgezogen) in EUR]))</f>
        <v>0</v>
      </c>
      <c r="S10" s="145">
        <f>IF(ISBLANK(O10),"",SUMIF(T_Abr_Mietkosten[Bezeichnung],O10,T_Abr_Mietkosten[förder-
barer USt.-Betrag in EUR]))</f>
        <v>0</v>
      </c>
      <c r="T10" s="145">
        <f>IF(ISBLANK(O10),"",P10-Q10)</f>
        <v>0</v>
      </c>
    </row>
    <row r="11" spans="1:20" ht="14.4" x14ac:dyDescent="0.25">
      <c r="A11" s="119">
        <v>2</v>
      </c>
      <c r="B11" s="120"/>
      <c r="C11" s="121"/>
      <c r="D11" s="121"/>
      <c r="E11" s="121"/>
      <c r="F11" s="120"/>
      <c r="G11" s="122"/>
      <c r="H11" s="121"/>
      <c r="I11" s="122"/>
      <c r="J11" s="122"/>
      <c r="K11" s="142" t="str" cm="1">
        <f t="array" ref="K11">_xlfn.IFS(AND(T_Abr_Mietkosten[[#This Row],[Zahlungsbetrag netto (d.h. Ust., Skonti, Rabatte, Gutschriften, Bankspesen, offene Haftrücklässe, etc. abgezogen) in EUR]]=0,T_Abr_Mietkosten[[#This Row],[förder-
barer USt.-Betrag in EUR]]=0),"",ISERROR(VLOOKUP(T_Abr_Mietkosten[[#This Row],[Bezeichnung]],T_Mietkosten[Bezeichnung],1,FALSE)),"Bezeichnung nicht im Plan",OR(ISBLANK(T_Abr_Mietkosten[[#This Row],[Rechnungs-
nummer]]),ISBLANK(T_Abr_Mietkosten[[#This Row],[Rechnungs-
datum]]),ISBLANK(T_Abr_Mietkosten[[#This Row],[Zahlungsempfänger*in /
Rechnungsaussteller*in]]),ISBLANK(T_Abr_Mietkosten[[#This Row],[Gegenstand der Rechnung]]),ISBLANK(T_Abr_Mietkosten[[#This Row],[Zahlungs-
datum]])),"Daten unvollständig",T_Abr_Mietkosten[[#This Row],[Rechnungs-
datum]]&lt;Antrag_Datum,"Rechnungsdatum vor Antragstellung; Rechnung nicht förderbar",TRUE(),"")</f>
        <v/>
      </c>
      <c r="L11" s="113"/>
      <c r="N11" s="86" t="str">
        <f t="shared" ref="N11:N16" si="0">IF(ISBLANK(O11),"","Mietkosten")</f>
        <v>Mietkosten</v>
      </c>
      <c r="O11" s="87">
        <v>0</v>
      </c>
      <c r="P11" s="88">
        <f>IF(ISBLANK(O11),"",_xlfn.XLOOKUP('Abrechnung Mietkosten'!O11,T_Mietkosten[Bezeichnung],T_Mietkosten[Betrag Total],0,0))</f>
        <v>0</v>
      </c>
      <c r="Q11" s="89">
        <f>IF(ISBLANK(O11),"",SUMIF(T_Abr_Mietkosten[Bezeichnung],O11,T_Abr_Mietkosten[Zahlungsbetrag netto (d.h. Ust., Skonti, Rabatte, Gutschriften, Bankspesen, offene Haftrücklässe, etc. abgezogen) in EUR])+SUMIF(T_Abr_Mietkosten[Bezeichnung],O11,T_Abr_Mietkosten[förder-
barer USt.-Betrag in EUR]))</f>
        <v>0</v>
      </c>
      <c r="R11" s="89">
        <f>IF(ISBLANK(O11),"",SUMIF(T_Abr_Mietkosten[Bezeichnung],O11,T_Abr_Mietkosten[Zahlungsbetrag netto (d.h. Ust., Skonti, Rabatte, Gutschriften, Bankspesen, offene Haftrücklässe, etc. abgezogen) in EUR]))</f>
        <v>0</v>
      </c>
      <c r="S11" s="89">
        <f>IF(ISBLANK(O11),"",SUMIF(T_Abr_Mietkosten[Bezeichnung],O11,T_Abr_Mietkosten[förder-
barer USt.-Betrag in EUR]))</f>
        <v>0</v>
      </c>
      <c r="T11" s="89">
        <f>IF(ISBLANK(O11),"",P11-Q11)</f>
        <v>0</v>
      </c>
    </row>
    <row r="12" spans="1:20" ht="14.4" x14ac:dyDescent="0.25">
      <c r="A12" s="119">
        <v>3</v>
      </c>
      <c r="B12" s="120"/>
      <c r="C12" s="121"/>
      <c r="D12" s="121"/>
      <c r="E12" s="121"/>
      <c r="F12" s="120"/>
      <c r="G12" s="122"/>
      <c r="H12" s="121"/>
      <c r="I12" s="122"/>
      <c r="J12" s="122"/>
      <c r="K12" s="142" t="str" cm="1">
        <f t="array" ref="K12">_xlfn.IFS(AND(T_Abr_Mietkosten[[#This Row],[Zahlungsbetrag netto (d.h. Ust., Skonti, Rabatte, Gutschriften, Bankspesen, offene Haftrücklässe, etc. abgezogen) in EUR]]=0,T_Abr_Mietkosten[[#This Row],[förder-
barer USt.-Betrag in EUR]]=0),"",ISERROR(VLOOKUP(T_Abr_Mietkosten[[#This Row],[Bezeichnung]],T_Mietkosten[Bezeichnung],1,FALSE)),"Bezeichnung nicht im Plan",OR(ISBLANK(T_Abr_Mietkosten[[#This Row],[Rechnungs-
nummer]]),ISBLANK(T_Abr_Mietkosten[[#This Row],[Rechnungs-
datum]]),ISBLANK(T_Abr_Mietkosten[[#This Row],[Zahlungsempfänger*in /
Rechnungsaussteller*in]]),ISBLANK(T_Abr_Mietkosten[[#This Row],[Gegenstand der Rechnung]]),ISBLANK(T_Abr_Mietkosten[[#This Row],[Zahlungs-
datum]])),"Daten unvollständig",T_Abr_Mietkosten[[#This Row],[Rechnungs-
datum]]&lt;Antrag_Datum,"Rechnungsdatum vor Antragstellung; Rechnung nicht förderbar",TRUE(),"")</f>
        <v/>
      </c>
      <c r="L12" s="113"/>
      <c r="N12" s="86" t="str">
        <f t="shared" si="0"/>
        <v>Mietkosten</v>
      </c>
      <c r="O12" s="87">
        <v>0</v>
      </c>
      <c r="P12" s="88">
        <f>IF(ISBLANK(O12),"",_xlfn.XLOOKUP('Abrechnung Mietkosten'!O12,T_Mietkosten[Bezeichnung],T_Mietkosten[Betrag Total],0,0))</f>
        <v>0</v>
      </c>
      <c r="Q12" s="89">
        <f>IF(ISBLANK(O12),"",SUMIF(T_Abr_Mietkosten[Bezeichnung],O12,T_Abr_Mietkosten[Zahlungsbetrag netto (d.h. Ust., Skonti, Rabatte, Gutschriften, Bankspesen, offene Haftrücklässe, etc. abgezogen) in EUR])+SUMIF(T_Abr_Mietkosten[Bezeichnung],O12,T_Abr_Mietkosten[förder-
barer USt.-Betrag in EUR]))</f>
        <v>0</v>
      </c>
      <c r="R12" s="89">
        <f>IF(ISBLANK(O12),"",SUMIF(T_Abr_Mietkosten[Bezeichnung],O12,T_Abr_Mietkosten[Zahlungsbetrag netto (d.h. Ust., Skonti, Rabatte, Gutschriften, Bankspesen, offene Haftrücklässe, etc. abgezogen) in EUR]))</f>
        <v>0</v>
      </c>
      <c r="S12" s="89">
        <f>IF(ISBLANK(O12),"",SUMIF(T_Abr_Mietkosten[Bezeichnung],O12,T_Abr_Mietkosten[förder-
barer USt.-Betrag in EUR]))</f>
        <v>0</v>
      </c>
      <c r="T12" s="89">
        <f>IF(ISBLANK(O12),"",P12-Q12)</f>
        <v>0</v>
      </c>
    </row>
    <row r="13" spans="1:20" ht="14.4" x14ac:dyDescent="0.25">
      <c r="A13" s="119">
        <v>4</v>
      </c>
      <c r="B13" s="120"/>
      <c r="C13" s="121"/>
      <c r="D13" s="121"/>
      <c r="E13" s="121"/>
      <c r="F13" s="120"/>
      <c r="G13" s="122"/>
      <c r="H13" s="121"/>
      <c r="I13" s="122"/>
      <c r="J13" s="122"/>
      <c r="K13" s="142" t="str" cm="1">
        <f t="array" ref="K13">_xlfn.IFS(AND(T_Abr_Mietkosten[[#This Row],[Zahlungsbetrag netto (d.h. Ust., Skonti, Rabatte, Gutschriften, Bankspesen, offene Haftrücklässe, etc. abgezogen) in EUR]]=0,T_Abr_Mietkosten[[#This Row],[förder-
barer USt.-Betrag in EUR]]=0),"",ISERROR(VLOOKUP(T_Abr_Mietkosten[[#This Row],[Bezeichnung]],T_Mietkosten[Bezeichnung],1,FALSE)),"Bezeichnung nicht im Plan",OR(ISBLANK(T_Abr_Mietkosten[[#This Row],[Rechnungs-
nummer]]),ISBLANK(T_Abr_Mietkosten[[#This Row],[Rechnungs-
datum]]),ISBLANK(T_Abr_Mietkosten[[#This Row],[Zahlungsempfänger*in /
Rechnungsaussteller*in]]),ISBLANK(T_Abr_Mietkosten[[#This Row],[Gegenstand der Rechnung]]),ISBLANK(T_Abr_Mietkosten[[#This Row],[Zahlungs-
datum]])),"Daten unvollständig",T_Abr_Mietkosten[[#This Row],[Rechnungs-
datum]]&lt;Antrag_Datum,"Rechnungsdatum vor Antragstellung; Rechnung nicht förderbar",TRUE(),"")</f>
        <v/>
      </c>
      <c r="L13" s="113"/>
      <c r="N13" s="86" t="str">
        <f t="shared" si="0"/>
        <v>Mietkosten</v>
      </c>
      <c r="O13" s="87">
        <v>0</v>
      </c>
      <c r="P13" s="88">
        <f>IF(ISBLANK(O13),"",_xlfn.XLOOKUP('Abrechnung Mietkosten'!O13,T_Mietkosten[Bezeichnung],T_Mietkosten[Betrag Total],0,0))</f>
        <v>0</v>
      </c>
      <c r="Q13" s="89">
        <f>IF(ISBLANK(O13),"",SUMIF(T_Abr_Mietkosten[Bezeichnung],O13,T_Abr_Mietkosten[Zahlungsbetrag netto (d.h. Ust., Skonti, Rabatte, Gutschriften, Bankspesen, offene Haftrücklässe, etc. abgezogen) in EUR])+SUMIF(T_Abr_Mietkosten[Bezeichnung],O13,T_Abr_Mietkosten[förder-
barer USt.-Betrag in EUR]))</f>
        <v>0</v>
      </c>
      <c r="R13" s="89">
        <f>IF(ISBLANK(O13),"",SUMIF(T_Abr_Mietkosten[Bezeichnung],O13,T_Abr_Mietkosten[Zahlungsbetrag netto (d.h. Ust., Skonti, Rabatte, Gutschriften, Bankspesen, offene Haftrücklässe, etc. abgezogen) in EUR]))</f>
        <v>0</v>
      </c>
      <c r="S13" s="89">
        <f>IF(ISBLANK(O13),"",SUMIF(T_Abr_Mietkosten[Bezeichnung],O13,T_Abr_Mietkosten[förder-
barer USt.-Betrag in EUR]))</f>
        <v>0</v>
      </c>
      <c r="T13" s="89">
        <f>IF(ISBLANK(O13),"",P13-Q13)</f>
        <v>0</v>
      </c>
    </row>
    <row r="14" spans="1:20" ht="14.4" x14ac:dyDescent="0.25">
      <c r="A14" s="119">
        <v>5</v>
      </c>
      <c r="B14" s="120"/>
      <c r="C14" s="121"/>
      <c r="D14" s="121"/>
      <c r="E14" s="121"/>
      <c r="F14" s="120"/>
      <c r="G14" s="122"/>
      <c r="H14" s="121"/>
      <c r="I14" s="122"/>
      <c r="J14" s="122"/>
      <c r="K14" s="142" t="str" cm="1">
        <f t="array" ref="K14">_xlfn.IFS(AND(T_Abr_Mietkosten[[#This Row],[Zahlungsbetrag netto (d.h. Ust., Skonti, Rabatte, Gutschriften, Bankspesen, offene Haftrücklässe, etc. abgezogen) in EUR]]=0,T_Abr_Mietkosten[[#This Row],[förder-
barer USt.-Betrag in EUR]]=0),"",ISERROR(VLOOKUP(T_Abr_Mietkosten[[#This Row],[Bezeichnung]],T_Mietkosten[Bezeichnung],1,FALSE)),"Bezeichnung nicht im Plan",OR(ISBLANK(T_Abr_Mietkosten[[#This Row],[Rechnungs-
nummer]]),ISBLANK(T_Abr_Mietkosten[[#This Row],[Rechnungs-
datum]]),ISBLANK(T_Abr_Mietkosten[[#This Row],[Zahlungsempfänger*in /
Rechnungsaussteller*in]]),ISBLANK(T_Abr_Mietkosten[[#This Row],[Gegenstand der Rechnung]]),ISBLANK(T_Abr_Mietkosten[[#This Row],[Zahlungs-
datum]])),"Daten unvollständig",T_Abr_Mietkosten[[#This Row],[Rechnungs-
datum]]&lt;Antrag_Datum,"Rechnungsdatum vor Antragstellung; Rechnung nicht förderbar",TRUE(),"")</f>
        <v/>
      </c>
      <c r="L14" s="113"/>
      <c r="N14" s="86" t="str">
        <f t="shared" si="0"/>
        <v/>
      </c>
      <c r="O14" s="87"/>
      <c r="P14" s="88" t="str">
        <f>IF(ISBLANK(O14),"",_xlfn.XLOOKUP('Abrechnung Mietkosten'!O14,T_Mietkosten[Bezeichnung],T_Mietkosten[Betrag Total],0,0))</f>
        <v/>
      </c>
      <c r="Q14" s="89" t="str">
        <f>IF(ISBLANK(O14),"",SUMIF(T_Abr_Mietkosten[Bezeichnung],O14,T_Abr_Mietkosten[Zahlungsbetrag netto (d.h. Ust., Skonti, Rabatte, Gutschriften, Bankspesen, offene Haftrücklässe, etc. abgezogen) in EUR])+SUMIF(T_Abr_Mietkosten[Bezeichnung],O14,T_Abr_Mietkosten[förder-
barer USt.-Betrag in EUR]))</f>
        <v/>
      </c>
      <c r="R14" s="89" t="str">
        <f>IF(ISBLANK(O14),"",SUMIF(T_Abr_Mietkosten[Bezeichnung],O14,T_Abr_Mietkosten[Zahlungsbetrag netto (d.h. Ust., Skonti, Rabatte, Gutschriften, Bankspesen, offene Haftrücklässe, etc. abgezogen) in EUR]))</f>
        <v/>
      </c>
      <c r="S14" s="89" t="str">
        <f>IF(ISBLANK(O14),"",SUMIF(T_Abr_Mietkosten[Bezeichnung],O14,T_Abr_Mietkosten[förder-
barer USt.-Betrag in EUR]))</f>
        <v/>
      </c>
      <c r="T14" s="89" t="str">
        <f t="shared" ref="T14:T16" si="1">IF(ISBLANK(O14),"",P14-Q14)</f>
        <v/>
      </c>
    </row>
    <row r="15" spans="1:20" ht="14.4" x14ac:dyDescent="0.25">
      <c r="A15" s="119">
        <v>6</v>
      </c>
      <c r="B15" s="120"/>
      <c r="C15" s="121"/>
      <c r="D15" s="121"/>
      <c r="E15" s="121"/>
      <c r="F15" s="120"/>
      <c r="G15" s="122"/>
      <c r="H15" s="121"/>
      <c r="I15" s="122"/>
      <c r="J15" s="122"/>
      <c r="K15" s="142" t="str" cm="1">
        <f t="array" ref="K15">_xlfn.IFS(AND(T_Abr_Mietkosten[[#This Row],[Zahlungsbetrag netto (d.h. Ust., Skonti, Rabatte, Gutschriften, Bankspesen, offene Haftrücklässe, etc. abgezogen) in EUR]]=0,T_Abr_Mietkosten[[#This Row],[förder-
barer USt.-Betrag in EUR]]=0),"",ISERROR(VLOOKUP(T_Abr_Mietkosten[[#This Row],[Bezeichnung]],T_Mietkosten[Bezeichnung],1,FALSE)),"Bezeichnung nicht im Plan",OR(ISBLANK(T_Abr_Mietkosten[[#This Row],[Rechnungs-
nummer]]),ISBLANK(T_Abr_Mietkosten[[#This Row],[Rechnungs-
datum]]),ISBLANK(T_Abr_Mietkosten[[#This Row],[Zahlungsempfänger*in /
Rechnungsaussteller*in]]),ISBLANK(T_Abr_Mietkosten[[#This Row],[Gegenstand der Rechnung]]),ISBLANK(T_Abr_Mietkosten[[#This Row],[Zahlungs-
datum]])),"Daten unvollständig",T_Abr_Mietkosten[[#This Row],[Rechnungs-
datum]]&lt;Antrag_Datum,"Rechnungsdatum vor Antragstellung; Rechnung nicht förderbar",TRUE(),"")</f>
        <v/>
      </c>
      <c r="L15" s="113"/>
      <c r="N15" s="86" t="str">
        <f t="shared" si="0"/>
        <v/>
      </c>
      <c r="O15" s="87"/>
      <c r="P15" s="88" t="str">
        <f>IF(ISBLANK(O15),"",_xlfn.XLOOKUP('Abrechnung Mietkosten'!O15,T_Mietkosten[Bezeichnung],T_Mietkosten[Betrag Total],0,0))</f>
        <v/>
      </c>
      <c r="Q15" s="89" t="str">
        <f>IF(ISBLANK(O15),"",SUMIF(T_Abr_Mietkosten[Bezeichnung],O15,T_Abr_Mietkosten[Zahlungsbetrag netto (d.h. Ust., Skonti, Rabatte, Gutschriften, Bankspesen, offene Haftrücklässe, etc. abgezogen) in EUR])+SUMIF(T_Abr_Mietkosten[Bezeichnung],O15,T_Abr_Mietkosten[förder-
barer USt.-Betrag in EUR]))</f>
        <v/>
      </c>
      <c r="R15" s="89" t="str">
        <f>IF(ISBLANK(O15),"",SUMIF(T_Abr_Mietkosten[Bezeichnung],O15,T_Abr_Mietkosten[Zahlungsbetrag netto (d.h. Ust., Skonti, Rabatte, Gutschriften, Bankspesen, offene Haftrücklässe, etc. abgezogen) in EUR]))</f>
        <v/>
      </c>
      <c r="S15" s="89" t="str">
        <f>IF(ISBLANK(O15),"",SUMIF(T_Abr_Mietkosten[Bezeichnung],O15,T_Abr_Mietkosten[förder-
barer USt.-Betrag in EUR]))</f>
        <v/>
      </c>
      <c r="T15" s="89" t="str">
        <f t="shared" si="1"/>
        <v/>
      </c>
    </row>
    <row r="16" spans="1:20" ht="14.4" x14ac:dyDescent="0.25">
      <c r="A16" s="119">
        <v>7</v>
      </c>
      <c r="B16" s="120"/>
      <c r="C16" s="121"/>
      <c r="D16" s="120"/>
      <c r="E16" s="120"/>
      <c r="F16" s="120"/>
      <c r="G16" s="122"/>
      <c r="H16" s="121"/>
      <c r="I16" s="122"/>
      <c r="J16" s="122"/>
      <c r="K16" s="142" t="str" cm="1">
        <f t="array" ref="K16">_xlfn.IFS(AND(T_Abr_Mietkosten[[#This Row],[Zahlungsbetrag netto (d.h. Ust., Skonti, Rabatte, Gutschriften, Bankspesen, offene Haftrücklässe, etc. abgezogen) in EUR]]=0,T_Abr_Mietkosten[[#This Row],[förder-
barer USt.-Betrag in EUR]]=0),"",ISERROR(VLOOKUP(T_Abr_Mietkosten[[#This Row],[Bezeichnung]],T_Mietkosten[Bezeichnung],1,FALSE)),"Bezeichnung nicht im Plan",OR(ISBLANK(T_Abr_Mietkosten[[#This Row],[Rechnungs-
nummer]]),ISBLANK(T_Abr_Mietkosten[[#This Row],[Rechnungs-
datum]]),ISBLANK(T_Abr_Mietkosten[[#This Row],[Zahlungsempfänger*in /
Rechnungsaussteller*in]]),ISBLANK(T_Abr_Mietkosten[[#This Row],[Gegenstand der Rechnung]]),ISBLANK(T_Abr_Mietkosten[[#This Row],[Zahlungs-
datum]])),"Daten unvollständig",T_Abr_Mietkosten[[#This Row],[Rechnungs-
datum]]&lt;Antrag_Datum,"Rechnungsdatum vor Antragstellung; Rechnung nicht förderbar",TRUE(),"")</f>
        <v/>
      </c>
      <c r="L16" s="114"/>
      <c r="N16" s="86" t="str">
        <f t="shared" si="0"/>
        <v/>
      </c>
      <c r="O16" s="87"/>
      <c r="P16" s="88" t="str">
        <f>IF(ISBLANK(O16),"",_xlfn.XLOOKUP('Abrechnung Mietkosten'!O16,T_Mietkosten[Bezeichnung],T_Mietkosten[Betrag Total],0,0))</f>
        <v/>
      </c>
      <c r="Q16" s="89" t="str">
        <f>IF(ISBLANK(O16),"",SUMIF(T_Abr_Mietkosten[Bezeichnung],O16,T_Abr_Mietkosten[Zahlungsbetrag netto (d.h. Ust., Skonti, Rabatte, Gutschriften, Bankspesen, offene Haftrücklässe, etc. abgezogen) in EUR])+SUMIF(T_Abr_Mietkosten[Bezeichnung],O16,T_Abr_Mietkosten[förder-
barer USt.-Betrag in EUR]))</f>
        <v/>
      </c>
      <c r="R16" s="89" t="str">
        <f>IF(ISBLANK(O16),"",SUMIF(T_Abr_Mietkosten[Bezeichnung],O16,T_Abr_Mietkosten[Zahlungsbetrag netto (d.h. Ust., Skonti, Rabatte, Gutschriften, Bankspesen, offene Haftrücklässe, etc. abgezogen) in EUR]))</f>
        <v/>
      </c>
      <c r="S16" s="89" t="str">
        <f>IF(ISBLANK(O16),"",SUMIF(T_Abr_Mietkosten[Bezeichnung],O16,T_Abr_Mietkosten[förder-
barer USt.-Betrag in EUR]))</f>
        <v/>
      </c>
      <c r="T16" s="89" t="str">
        <f t="shared" si="1"/>
        <v/>
      </c>
    </row>
    <row r="17" spans="1:20" ht="15" thickBot="1" x14ac:dyDescent="0.3">
      <c r="A17" s="35"/>
      <c r="B17" s="166" t="s">
        <v>34</v>
      </c>
      <c r="C17" s="166"/>
      <c r="D17" s="166"/>
      <c r="E17" s="166"/>
      <c r="F17" s="166"/>
      <c r="G17" s="166"/>
      <c r="H17" s="166"/>
      <c r="I17" s="166"/>
      <c r="J17" s="166"/>
      <c r="N17" s="86"/>
      <c r="O17" s="87"/>
      <c r="P17" s="88" t="str">
        <f>IF(ISBLANK(O17),"",_xlfn.XLOOKUP('Abrechnung Mietkosten'!O17,T_Mietkosten[Bezeichnung],T_Mietkosten[Betrag Total],0,0))</f>
        <v/>
      </c>
      <c r="Q17" s="89" t="str">
        <f>IF(ISBLANK(O17),"",SUMIF(T_Abr_Mietkosten[Bezeichnung],O17,T_Abr_Mietkosten[Zahlungsbetrag netto (d.h. Ust., Skonti, Rabatte, Gutschriften, Bankspesen, offene Haftrücklässe, etc. abgezogen) in EUR])+SUMIF(T_Abr_Mietkosten[Bezeichnung],O17,T_Abr_Mietkosten[förder-
barer USt.-Betrag in EUR]))</f>
        <v/>
      </c>
      <c r="R17" s="89" t="str">
        <f>IF(ISBLANK(O17),"",SUMIF(T_Abr_Mietkosten[Bezeichnung],O17,T_Abr_Mietkosten[Zahlungsbetrag netto (d.h. Ust., Skonti, Rabatte, Gutschriften, Bankspesen, offene Haftrücklässe, etc. abgezogen) in EUR]))</f>
        <v/>
      </c>
      <c r="S17" s="89" t="str">
        <f>IF(ISBLANK(O17),"",SUMIF(T_Abr_Mietkosten[Bezeichnung],O17,T_Abr_Mietkosten[förder-
barer USt.-Betrag in EUR]))</f>
        <v/>
      </c>
      <c r="T17" s="89" t="str">
        <f t="shared" ref="T17:T28" si="2">IF(ISBLANK(O17),"",P17-Q17)</f>
        <v/>
      </c>
    </row>
    <row r="18" spans="1:20" ht="15.6" thickTop="1" thickBot="1" x14ac:dyDescent="0.3">
      <c r="A18" s="33"/>
      <c r="G18" s="187" t="s">
        <v>35</v>
      </c>
      <c r="H18" s="187"/>
      <c r="I18" s="71">
        <f>SUM(T_Abr_Mietkosten[Zahlungsbetrag netto (d.h. Ust., Skonti, Rabatte, Gutschriften, Bankspesen, offene Haftrücklässe, etc. abgezogen) in EUR])</f>
        <v>0</v>
      </c>
      <c r="J18" s="71">
        <f>SUM(T_Abr_Mietkosten[förder-
barer USt.-Betrag in EUR])</f>
        <v>0</v>
      </c>
      <c r="N18" s="86"/>
      <c r="O18" s="87"/>
      <c r="P18" s="88" t="str">
        <f>IF(ISBLANK(O18),"",_xlfn.XLOOKUP('Abrechnung Mietkosten'!O18,T_Mietkosten[Bezeichnung],T_Mietkosten[Betrag Total],0,0))</f>
        <v/>
      </c>
      <c r="Q18" s="89" t="str">
        <f>IF(ISBLANK(O18),"",SUMIF(T_Abr_Mietkosten[Bezeichnung],O18,T_Abr_Mietkosten[Zahlungsbetrag netto (d.h. Ust., Skonti, Rabatte, Gutschriften, Bankspesen, offene Haftrücklässe, etc. abgezogen) in EUR])+SUMIF(T_Abr_Mietkosten[Bezeichnung],O18,T_Abr_Mietkosten[förder-
barer USt.-Betrag in EUR]))</f>
        <v/>
      </c>
      <c r="R18" s="89" t="str">
        <f>IF(ISBLANK(O18),"",SUMIF(T_Abr_Mietkosten[Bezeichnung],O18,T_Abr_Mietkosten[Zahlungsbetrag netto (d.h. Ust., Skonti, Rabatte, Gutschriften, Bankspesen, offene Haftrücklässe, etc. abgezogen) in EUR]))</f>
        <v/>
      </c>
      <c r="S18" s="89" t="str">
        <f>IF(ISBLANK(O18),"",SUMIF(T_Abr_Mietkosten[Bezeichnung],O18,T_Abr_Mietkosten[förder-
barer USt.-Betrag in EUR]))</f>
        <v/>
      </c>
      <c r="T18" s="89" t="str">
        <f t="shared" si="2"/>
        <v/>
      </c>
    </row>
    <row r="19" spans="1:20" ht="15" thickTop="1" x14ac:dyDescent="0.25">
      <c r="A19" s="33"/>
      <c r="G19" s="185" t="s">
        <v>36</v>
      </c>
      <c r="H19" s="185"/>
      <c r="I19" s="186">
        <f>Sum_Miete_netto+Sum_Miete_USt</f>
        <v>0</v>
      </c>
      <c r="J19" s="186"/>
      <c r="N19" s="86"/>
      <c r="O19" s="87"/>
      <c r="P19" s="88" t="str">
        <f>IF(ISBLANK(O19),"",_xlfn.XLOOKUP('Abrechnung Mietkosten'!O19,T_Mietkosten[Bezeichnung],T_Mietkosten[Betrag Total],0,0))</f>
        <v/>
      </c>
      <c r="Q19" s="89" t="str">
        <f>IF(ISBLANK(O19),"",SUMIF(T_Abr_Mietkosten[Bezeichnung],O19,T_Abr_Mietkosten[Zahlungsbetrag netto (d.h. Ust., Skonti, Rabatte, Gutschriften, Bankspesen, offene Haftrücklässe, etc. abgezogen) in EUR])+SUMIF(T_Abr_Mietkosten[Bezeichnung],O19,T_Abr_Mietkosten[förder-
barer USt.-Betrag in EUR]))</f>
        <v/>
      </c>
      <c r="R19" s="89" t="str">
        <f>IF(ISBLANK(O19),"",SUMIF(T_Abr_Mietkosten[Bezeichnung],O19,T_Abr_Mietkosten[Zahlungsbetrag netto (d.h. Ust., Skonti, Rabatte, Gutschriften, Bankspesen, offene Haftrücklässe, etc. abgezogen) in EUR]))</f>
        <v/>
      </c>
      <c r="S19" s="89" t="str">
        <f>IF(ISBLANK(O19),"",SUMIF(T_Abr_Mietkosten[Bezeichnung],O19,T_Abr_Mietkosten[förder-
barer USt.-Betrag in EUR]))</f>
        <v/>
      </c>
      <c r="T19" s="89" t="str">
        <f t="shared" si="2"/>
        <v/>
      </c>
    </row>
    <row r="20" spans="1:20" ht="14.4" x14ac:dyDescent="0.25">
      <c r="A20" s="33"/>
      <c r="N20" s="86"/>
      <c r="O20" s="87"/>
      <c r="P20" s="88" t="str">
        <f>IF(ISBLANK(O20),"",_xlfn.XLOOKUP('Abrechnung Mietkosten'!O20,T_Mietkosten[Bezeichnung],T_Mietkosten[Betrag Total],0,0))</f>
        <v/>
      </c>
      <c r="Q20" s="89" t="str">
        <f>IF(ISBLANK(O20),"",SUMIF(T_Abr_Mietkosten[Bezeichnung],O20,T_Abr_Mietkosten[Zahlungsbetrag netto (d.h. Ust., Skonti, Rabatte, Gutschriften, Bankspesen, offene Haftrücklässe, etc. abgezogen) in EUR])+SUMIF(T_Abr_Mietkosten[Bezeichnung],O20,T_Abr_Mietkosten[förder-
barer USt.-Betrag in EUR]))</f>
        <v/>
      </c>
      <c r="R20" s="89" t="str">
        <f>IF(ISBLANK(O20),"",SUMIF(T_Abr_Mietkosten[Bezeichnung],O20,T_Abr_Mietkosten[Zahlungsbetrag netto (d.h. Ust., Skonti, Rabatte, Gutschriften, Bankspesen, offene Haftrücklässe, etc. abgezogen) in EUR]))</f>
        <v/>
      </c>
      <c r="S20" s="89" t="str">
        <f>IF(ISBLANK(O20),"",SUMIF(T_Abr_Mietkosten[Bezeichnung],O20,T_Abr_Mietkosten[förder-
barer USt.-Betrag in EUR]))</f>
        <v/>
      </c>
      <c r="T20" s="89" t="str">
        <f t="shared" si="2"/>
        <v/>
      </c>
    </row>
    <row r="21" spans="1:20" ht="14.4" x14ac:dyDescent="0.25">
      <c r="N21" s="86"/>
      <c r="O21" s="87"/>
      <c r="P21" s="88" t="str">
        <f>IF(ISBLANK(O21),"",_xlfn.XLOOKUP('Abrechnung Mietkosten'!O21,T_Mietkosten[Bezeichnung],T_Mietkosten[Betrag Total],0,0))</f>
        <v/>
      </c>
      <c r="Q21" s="89" t="str">
        <f>IF(ISBLANK(O21),"",SUMIF(T_Abr_Mietkosten[Bezeichnung],O21,T_Abr_Mietkosten[Zahlungsbetrag netto (d.h. Ust., Skonti, Rabatte, Gutschriften, Bankspesen, offene Haftrücklässe, etc. abgezogen) in EUR])+SUMIF(T_Abr_Mietkosten[Bezeichnung],O21,T_Abr_Mietkosten[förder-
barer USt.-Betrag in EUR]))</f>
        <v/>
      </c>
      <c r="R21" s="89" t="str">
        <f>IF(ISBLANK(O21),"",SUMIF(T_Abr_Mietkosten[Bezeichnung],O21,T_Abr_Mietkosten[Zahlungsbetrag netto (d.h. Ust., Skonti, Rabatte, Gutschriften, Bankspesen, offene Haftrücklässe, etc. abgezogen) in EUR]))</f>
        <v/>
      </c>
      <c r="S21" s="89" t="str">
        <f>IF(ISBLANK(O21),"",SUMIF(T_Abr_Mietkosten[Bezeichnung],O21,T_Abr_Mietkosten[förder-
barer USt.-Betrag in EUR]))</f>
        <v/>
      </c>
      <c r="T21" s="89" t="str">
        <f t="shared" si="2"/>
        <v/>
      </c>
    </row>
    <row r="22" spans="1:20" ht="14.4" x14ac:dyDescent="0.25">
      <c r="B22" s="162" t="s">
        <v>37</v>
      </c>
      <c r="C22" s="162"/>
      <c r="D22" s="162"/>
      <c r="E22" s="162"/>
      <c r="F22" s="162"/>
      <c r="G22" s="162"/>
      <c r="H22" s="162"/>
      <c r="I22" s="162"/>
      <c r="J22" s="162"/>
      <c r="N22" s="86"/>
      <c r="O22" s="87"/>
      <c r="P22" s="88" t="str">
        <f>IF(ISBLANK(O22),"",_xlfn.XLOOKUP('Abrechnung Mietkosten'!O22,T_Mietkosten[Bezeichnung],T_Mietkosten[Betrag Total],0,0))</f>
        <v/>
      </c>
      <c r="Q22" s="89" t="str">
        <f>IF(ISBLANK(O22),"",SUMIF(T_Abr_Mietkosten[Bezeichnung],O22,T_Abr_Mietkosten[Zahlungsbetrag netto (d.h. Ust., Skonti, Rabatte, Gutschriften, Bankspesen, offene Haftrücklässe, etc. abgezogen) in EUR])+SUMIF(T_Abr_Mietkosten[Bezeichnung],O22,T_Abr_Mietkosten[förder-
barer USt.-Betrag in EUR]))</f>
        <v/>
      </c>
      <c r="R22" s="89" t="str">
        <f>IF(ISBLANK(O22),"",SUMIF(T_Abr_Mietkosten[Bezeichnung],O22,T_Abr_Mietkosten[Zahlungsbetrag netto (d.h. Ust., Skonti, Rabatte, Gutschriften, Bankspesen, offene Haftrücklässe, etc. abgezogen) in EUR]))</f>
        <v/>
      </c>
      <c r="S22" s="89" t="str">
        <f>IF(ISBLANK(O22),"",SUMIF(T_Abr_Mietkosten[Bezeichnung],O22,T_Abr_Mietkosten[förder-
barer USt.-Betrag in EUR]))</f>
        <v/>
      </c>
      <c r="T22" s="89" t="str">
        <f t="shared" si="2"/>
        <v/>
      </c>
    </row>
    <row r="23" spans="1:20" ht="14.4" x14ac:dyDescent="0.25">
      <c r="B23" s="162" t="s">
        <v>139</v>
      </c>
      <c r="C23" s="162"/>
      <c r="D23" s="162"/>
      <c r="E23" s="162"/>
      <c r="F23" s="162"/>
      <c r="G23" s="162"/>
      <c r="H23" s="162"/>
      <c r="I23" s="162"/>
      <c r="J23" s="162"/>
      <c r="N23" s="86"/>
      <c r="O23" s="87"/>
      <c r="P23" s="88" t="str">
        <f>IF(ISBLANK(O23),"",_xlfn.XLOOKUP('Abrechnung Mietkosten'!O23,T_Mietkosten[Bezeichnung],T_Mietkosten[Betrag Total],0,0))</f>
        <v/>
      </c>
      <c r="Q23" s="89" t="str">
        <f>IF(ISBLANK(O23),"",SUMIF(T_Abr_Mietkosten[Bezeichnung],O23,T_Abr_Mietkosten[Zahlungsbetrag netto (d.h. Ust., Skonti, Rabatte, Gutschriften, Bankspesen, offene Haftrücklässe, etc. abgezogen) in EUR])+SUMIF(T_Abr_Mietkosten[Bezeichnung],O23,T_Abr_Mietkosten[förder-
barer USt.-Betrag in EUR]))</f>
        <v/>
      </c>
      <c r="R23" s="89" t="str">
        <f>IF(ISBLANK(O23),"",SUMIF(T_Abr_Mietkosten[Bezeichnung],O23,T_Abr_Mietkosten[Zahlungsbetrag netto (d.h. Ust., Skonti, Rabatte, Gutschriften, Bankspesen, offene Haftrücklässe, etc. abgezogen) in EUR]))</f>
        <v/>
      </c>
      <c r="S23" s="89" t="str">
        <f>IF(ISBLANK(O23),"",SUMIF(T_Abr_Mietkosten[Bezeichnung],O23,T_Abr_Mietkosten[förder-
barer USt.-Betrag in EUR]))</f>
        <v/>
      </c>
      <c r="T23" s="89" t="str">
        <f t="shared" si="2"/>
        <v/>
      </c>
    </row>
    <row r="24" spans="1:20" ht="14.4" x14ac:dyDescent="0.25">
      <c r="B24" s="162" t="s">
        <v>38</v>
      </c>
      <c r="C24" s="162"/>
      <c r="D24" s="162"/>
      <c r="E24" s="162"/>
      <c r="F24" s="162"/>
      <c r="G24" s="162"/>
      <c r="H24" s="162"/>
      <c r="I24" s="162"/>
      <c r="J24" s="162"/>
      <c r="N24" s="86"/>
      <c r="O24" s="87"/>
      <c r="P24" s="88" t="str">
        <f>IF(ISBLANK(O24),"",_xlfn.XLOOKUP('Abrechnung Mietkosten'!O24,T_Mietkosten[Bezeichnung],T_Mietkosten[Betrag Total],0,0))</f>
        <v/>
      </c>
      <c r="Q24" s="89" t="str">
        <f>IF(ISBLANK(O24),"",SUMIF(T_Abr_Mietkosten[Bezeichnung],O24,T_Abr_Mietkosten[Zahlungsbetrag netto (d.h. Ust., Skonti, Rabatte, Gutschriften, Bankspesen, offene Haftrücklässe, etc. abgezogen) in EUR])+SUMIF(T_Abr_Mietkosten[Bezeichnung],O24,T_Abr_Mietkosten[förder-
barer USt.-Betrag in EUR]))</f>
        <v/>
      </c>
      <c r="R24" s="89" t="str">
        <f>IF(ISBLANK(O24),"",SUMIF(T_Abr_Mietkosten[Bezeichnung],O24,T_Abr_Mietkosten[Zahlungsbetrag netto (d.h. Ust., Skonti, Rabatte, Gutschriften, Bankspesen, offene Haftrücklässe, etc. abgezogen) in EUR]))</f>
        <v/>
      </c>
      <c r="S24" s="89" t="str">
        <f>IF(ISBLANK(O24),"",SUMIF(T_Abr_Mietkosten[Bezeichnung],O24,T_Abr_Mietkosten[förder-
barer USt.-Betrag in EUR]))</f>
        <v/>
      </c>
      <c r="T24" s="89" t="str">
        <f t="shared" si="2"/>
        <v/>
      </c>
    </row>
    <row r="25" spans="1:20" ht="14.4" x14ac:dyDescent="0.25">
      <c r="B25" s="162" t="s">
        <v>39</v>
      </c>
      <c r="C25" s="162"/>
      <c r="D25" s="162"/>
      <c r="E25" s="162"/>
      <c r="F25" s="162"/>
      <c r="G25" s="162"/>
      <c r="H25" s="162"/>
      <c r="I25" s="162"/>
      <c r="J25" s="162"/>
      <c r="N25" s="86"/>
      <c r="O25" s="87"/>
      <c r="P25" s="88" t="str">
        <f>IF(ISBLANK(O25),"",_xlfn.XLOOKUP('Abrechnung Mietkosten'!O25,T_Mietkosten[Bezeichnung],T_Mietkosten[Betrag Total],0,0))</f>
        <v/>
      </c>
      <c r="Q25" s="89" t="str">
        <f>IF(ISBLANK(O25),"",SUMIF(T_Abr_Mietkosten[Bezeichnung],O25,T_Abr_Mietkosten[Zahlungsbetrag netto (d.h. Ust., Skonti, Rabatte, Gutschriften, Bankspesen, offene Haftrücklässe, etc. abgezogen) in EUR])+SUMIF(T_Abr_Mietkosten[Bezeichnung],O25,T_Abr_Mietkosten[förder-
barer USt.-Betrag in EUR]))</f>
        <v/>
      </c>
      <c r="R25" s="89" t="str">
        <f>IF(ISBLANK(O25),"",SUMIF(T_Abr_Mietkosten[Bezeichnung],O25,T_Abr_Mietkosten[Zahlungsbetrag netto (d.h. Ust., Skonti, Rabatte, Gutschriften, Bankspesen, offene Haftrücklässe, etc. abgezogen) in EUR]))</f>
        <v/>
      </c>
      <c r="S25" s="89" t="str">
        <f>IF(ISBLANK(O25),"",SUMIF(T_Abr_Mietkosten[Bezeichnung],O25,T_Abr_Mietkosten[förder-
barer USt.-Betrag in EUR]))</f>
        <v/>
      </c>
      <c r="T25" s="89" t="str">
        <f t="shared" si="2"/>
        <v/>
      </c>
    </row>
    <row r="26" spans="1:20" ht="14.4" x14ac:dyDescent="0.25">
      <c r="B26" s="162" t="s">
        <v>40</v>
      </c>
      <c r="C26" s="162"/>
      <c r="D26" s="162"/>
      <c r="E26" s="162"/>
      <c r="F26" s="162"/>
      <c r="G26" s="162"/>
      <c r="H26" s="162"/>
      <c r="I26" s="162"/>
      <c r="J26" s="162"/>
      <c r="N26" s="86"/>
      <c r="O26" s="87"/>
      <c r="P26" s="88" t="str">
        <f>IF(ISBLANK(O26),"",_xlfn.XLOOKUP('Abrechnung Mietkosten'!O26,T_Mietkosten[Bezeichnung],T_Mietkosten[Betrag Total],0,0))</f>
        <v/>
      </c>
      <c r="Q26" s="89" t="str">
        <f>IF(ISBLANK(O26),"",SUMIF(T_Abr_Mietkosten[Bezeichnung],O26,T_Abr_Mietkosten[Zahlungsbetrag netto (d.h. Ust., Skonti, Rabatte, Gutschriften, Bankspesen, offene Haftrücklässe, etc. abgezogen) in EUR])+SUMIF(T_Abr_Mietkosten[Bezeichnung],O26,T_Abr_Mietkosten[förder-
barer USt.-Betrag in EUR]))</f>
        <v/>
      </c>
      <c r="R26" s="89" t="str">
        <f>IF(ISBLANK(O26),"",SUMIF(T_Abr_Mietkosten[Bezeichnung],O26,T_Abr_Mietkosten[Zahlungsbetrag netto (d.h. Ust., Skonti, Rabatte, Gutschriften, Bankspesen, offene Haftrücklässe, etc. abgezogen) in EUR]))</f>
        <v/>
      </c>
      <c r="S26" s="89" t="str">
        <f>IF(ISBLANK(O26),"",SUMIF(T_Abr_Mietkosten[Bezeichnung],O26,T_Abr_Mietkosten[förder-
barer USt.-Betrag in EUR]))</f>
        <v/>
      </c>
      <c r="T26" s="89" t="str">
        <f t="shared" si="2"/>
        <v/>
      </c>
    </row>
    <row r="27" spans="1:20" ht="14.4" x14ac:dyDescent="0.25">
      <c r="N27" s="86"/>
      <c r="O27" s="87"/>
      <c r="P27" s="88" t="str">
        <f>IF(ISBLANK(O27),"",_xlfn.XLOOKUP('Abrechnung Mietkosten'!O27,T_Mietkosten[Bezeichnung],T_Mietkosten[Betrag Total],0,0))</f>
        <v/>
      </c>
      <c r="Q27" s="89" t="str">
        <f>IF(ISBLANK(O27),"",SUMIF(T_Abr_Mietkosten[Bezeichnung],O27,T_Abr_Mietkosten[Zahlungsbetrag netto (d.h. Ust., Skonti, Rabatte, Gutschriften, Bankspesen, offene Haftrücklässe, etc. abgezogen) in EUR])+SUMIF(T_Abr_Mietkosten[Bezeichnung],O27,T_Abr_Mietkosten[förder-
barer USt.-Betrag in EUR]))</f>
        <v/>
      </c>
      <c r="R27" s="89" t="str">
        <f>IF(ISBLANK(O27),"",SUMIF(T_Abr_Mietkosten[Bezeichnung],O27,T_Abr_Mietkosten[Zahlungsbetrag netto (d.h. Ust., Skonti, Rabatte, Gutschriften, Bankspesen, offene Haftrücklässe, etc. abgezogen) in EUR]))</f>
        <v/>
      </c>
      <c r="S27" s="89" t="str">
        <f>IF(ISBLANK(O27),"",SUMIF(T_Abr_Mietkosten[Bezeichnung],O27,T_Abr_Mietkosten[förder-
barer USt.-Betrag in EUR]))</f>
        <v/>
      </c>
      <c r="T27" s="89" t="str">
        <f t="shared" si="2"/>
        <v/>
      </c>
    </row>
    <row r="28" spans="1:20" ht="14.4" x14ac:dyDescent="0.25">
      <c r="N28" s="86"/>
      <c r="O28" s="87"/>
      <c r="P28" s="88" t="str">
        <f>IF(ISBLANK(O28),"",_xlfn.XLOOKUP('Abrechnung Mietkosten'!O28,T_Mietkosten[Bezeichnung],T_Mietkosten[Betrag Total],0,0))</f>
        <v/>
      </c>
      <c r="Q28" s="89" t="str">
        <f>IF(ISBLANK(O28),"",SUMIF(T_Abr_Mietkosten[Bezeichnung],O28,T_Abr_Mietkosten[Zahlungsbetrag netto (d.h. Ust., Skonti, Rabatte, Gutschriften, Bankspesen, offene Haftrücklässe, etc. abgezogen) in EUR])+SUMIF(T_Abr_Mietkosten[Bezeichnung],O28,T_Abr_Mietkosten[förder-
barer USt.-Betrag in EUR]))</f>
        <v/>
      </c>
      <c r="R28" s="89" t="str">
        <f>IF(ISBLANK(O28),"",SUMIF(T_Abr_Mietkosten[Bezeichnung],O28,T_Abr_Mietkosten[Zahlungsbetrag netto (d.h. Ust., Skonti, Rabatte, Gutschriften, Bankspesen, offene Haftrücklässe, etc. abgezogen) in EUR]))</f>
        <v/>
      </c>
      <c r="S28" s="89" t="str">
        <f>IF(ISBLANK(O28),"",SUMIF(T_Abr_Mietkosten[Bezeichnung],O28,T_Abr_Mietkosten[förder-
barer USt.-Betrag in EUR]))</f>
        <v/>
      </c>
      <c r="T28" s="89" t="str">
        <f t="shared" si="2"/>
        <v/>
      </c>
    </row>
    <row r="29" spans="1:20" x14ac:dyDescent="0.25">
      <c r="B29" s="162" t="s">
        <v>58</v>
      </c>
      <c r="C29" s="162"/>
      <c r="D29" s="162"/>
      <c r="E29" s="162"/>
      <c r="F29" s="162"/>
      <c r="G29" s="162"/>
      <c r="H29" s="162"/>
      <c r="I29" s="162"/>
      <c r="J29" s="162"/>
      <c r="N29" s="90"/>
      <c r="O29" s="90"/>
      <c r="P29" s="91"/>
      <c r="Q29" s="91"/>
      <c r="R29" s="91"/>
      <c r="S29" s="91"/>
      <c r="T29" s="91"/>
    </row>
    <row r="30" spans="1:20" ht="84" customHeight="1" x14ac:dyDescent="0.25">
      <c r="B30" s="46"/>
      <c r="C30" s="45"/>
      <c r="D30" s="46"/>
      <c r="E30" s="47"/>
      <c r="F30" s="46"/>
      <c r="G30" s="188"/>
      <c r="H30" s="188"/>
      <c r="I30" s="188"/>
      <c r="J30" s="188"/>
    </row>
    <row r="49" spans="2:4" x14ac:dyDescent="0.25">
      <c r="B49" s="1"/>
      <c r="C49" s="1"/>
      <c r="D49" s="1"/>
    </row>
    <row r="50" spans="2:4" x14ac:dyDescent="0.25">
      <c r="B50" s="1"/>
      <c r="C50" s="1"/>
      <c r="D50" s="1"/>
    </row>
    <row r="51" spans="2:4" x14ac:dyDescent="0.25">
      <c r="B51" s="1"/>
      <c r="C51" s="1"/>
      <c r="D51" s="1"/>
    </row>
    <row r="52" spans="2:4" x14ac:dyDescent="0.25">
      <c r="B52" s="1"/>
      <c r="C52" s="1"/>
      <c r="D52" s="1"/>
    </row>
    <row r="53" spans="2:4" x14ac:dyDescent="0.25">
      <c r="B53" s="1"/>
      <c r="C53" s="1"/>
      <c r="D53" s="1"/>
    </row>
  </sheetData>
  <sheetProtection algorithmName="SHA-512" hashValue="pKWhWKzoohY791DQntYXL+JRtkGfR6Uc3Aj4aKD08iBuLZMEQziw9XiImR9iX2mWs2t+EmtUosRWVUDL53P5nw==" saltValue="BKv2sracVtQMVzNrXtPiPQ==" spinCount="100000" sheet="1" insertRows="0"/>
  <mergeCells count="16">
    <mergeCell ref="G30:J30"/>
    <mergeCell ref="B22:J22"/>
    <mergeCell ref="B23:J23"/>
    <mergeCell ref="B24:J24"/>
    <mergeCell ref="B25:J25"/>
    <mergeCell ref="B26:J26"/>
    <mergeCell ref="B29:J29"/>
    <mergeCell ref="G19:H19"/>
    <mergeCell ref="I19:J19"/>
    <mergeCell ref="B3:J3"/>
    <mergeCell ref="B4:J4"/>
    <mergeCell ref="B6:D6"/>
    <mergeCell ref="B17:J17"/>
    <mergeCell ref="G18:H18"/>
    <mergeCell ref="E6:G6"/>
    <mergeCell ref="E7:G7"/>
  </mergeCells>
  <conditionalFormatting sqref="T29">
    <cfRule type="cellIs" dxfId="74" priority="5" operator="lessThan">
      <formula>0</formula>
    </cfRule>
  </conditionalFormatting>
  <conditionalFormatting sqref="K9:L9">
    <cfRule type="expression" dxfId="73" priority="4">
      <formula>_xlfn.CONCAT(prf_Miete)&lt;&gt;""</formula>
    </cfRule>
  </conditionalFormatting>
  <conditionalFormatting sqref="T10:T28">
    <cfRule type="cellIs" dxfId="72" priority="3" operator="lessThan">
      <formula>0</formula>
    </cfRule>
  </conditionalFormatting>
  <conditionalFormatting sqref="A10:A16">
    <cfRule type="duplicateValues" dxfId="71" priority="2"/>
  </conditionalFormatting>
  <conditionalFormatting sqref="C10:C16">
    <cfRule type="cellIs" dxfId="70" priority="1" operator="lessThan">
      <formula>Antrag_Datum</formula>
    </cfRule>
  </conditionalFormatting>
  <dataValidations count="2">
    <dataValidation type="list" allowBlank="1" showInputMessage="1" showErrorMessage="1" sqref="F10:F16" xr:uid="{04CCD32A-9CA6-42F4-B2FF-D1C2332DF03A}">
      <formula1>N_MietBezeichnung</formula1>
    </dataValidation>
    <dataValidation type="date" allowBlank="1" showInputMessage="1" showErrorMessage="1" sqref="H10:H16" xr:uid="{C1D7294B-8E60-4378-85BE-8655299F5194}">
      <formula1>1</formula1>
      <formula2>TODAY()</formula2>
    </dataValidation>
  </dataValidations>
  <pageMargins left="0.47348484848484851" right="0.49242424242424243" top="0.98425196850393704" bottom="0.98425196850393704" header="0" footer="0"/>
  <pageSetup paperSize="9" orientation="landscape" r:id="rId1"/>
  <headerFooter>
    <oddFooter>&amp;R&amp;"Arial,Standard"&amp;6aws First Inkubator | Rechnungszusammenstellung Modul B</oddFooter>
  </headerFooter>
  <drawing r:id="rId2"/>
  <legacyDrawing r:id="rId3"/>
  <tableParts count="1">
    <tablePart r:id="rId4"/>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172FCA-84F2-471B-BC16-E074C6A8E850}">
  <sheetPr codeName="Tabelle8"/>
  <dimension ref="A1:F17"/>
  <sheetViews>
    <sheetView workbookViewId="0">
      <selection activeCell="D18" sqref="D18"/>
    </sheetView>
  </sheetViews>
  <sheetFormatPr baseColWidth="10" defaultColWidth="10.69921875" defaultRowHeight="13.8" x14ac:dyDescent="0.25"/>
  <cols>
    <col min="1" max="1" width="25.69921875" customWidth="1"/>
    <col min="2" max="2" width="18.5" customWidth="1"/>
    <col min="3" max="3" width="46.69921875" customWidth="1"/>
    <col min="4" max="4" width="25.69921875" customWidth="1"/>
    <col min="9" max="9" width="19.19921875" customWidth="1"/>
  </cols>
  <sheetData>
    <row r="1" spans="1:6" ht="14.4" x14ac:dyDescent="0.3">
      <c r="A1" s="182">
        <f>Projekt_Name</f>
        <v>0</v>
      </c>
      <c r="B1" s="182"/>
      <c r="C1" s="16"/>
    </row>
    <row r="2" spans="1:6" x14ac:dyDescent="0.25">
      <c r="A2" s="7"/>
      <c r="B2" s="7"/>
      <c r="C2" s="7"/>
    </row>
    <row r="3" spans="1:6" ht="47.4" customHeight="1" x14ac:dyDescent="0.25">
      <c r="A3" s="157" t="str">
        <f>"Tragt hier die genehmigten Reisekosten laut Budgetplan ein. Der maximale förderbare Betrag für Reisekosten im Rahmen der Teilnahme an Veranstaltungen von aws First Inkubator liegt bei € " &amp; TEXT(max_Reisekosten,"#.##0") &amp; " pro Projekt.
Kosten für An- und Abreise sowie Unterkunft sind förderbar. 
Kostenbeschreibung: Um welche Reisekosten handelt es sich (z.B. Fahrtkosten, Unterkunft)."</f>
        <v>Tragt hier die genehmigten Reisekosten laut Budgetplan ein. Der maximale förderbare Betrag für Reisekosten im Rahmen der Teilnahme an Veranstaltungen von aws First Inkubator liegt bei € 5.000 pro Projekt.
Kosten für An- und Abreise sowie Unterkunft sind förderbar. 
Kostenbeschreibung: Um welche Reisekosten handelt es sich (z.B. Fahrtkosten, Unterkunft).</v>
      </c>
      <c r="B3" s="157"/>
      <c r="C3" s="157"/>
      <c r="D3" s="157"/>
      <c r="E3" s="157"/>
      <c r="F3" s="157"/>
    </row>
    <row r="5" spans="1:6" x14ac:dyDescent="0.25">
      <c r="A5" s="14" t="s">
        <v>14</v>
      </c>
      <c r="B5" s="6"/>
      <c r="C5" s="6"/>
      <c r="D5" s="5"/>
    </row>
    <row r="6" spans="1:6" ht="15.75" customHeight="1" x14ac:dyDescent="0.25">
      <c r="A6" s="190"/>
      <c r="B6" t="s">
        <v>43</v>
      </c>
      <c r="C6" t="s">
        <v>25</v>
      </c>
      <c r="D6" t="s">
        <v>2</v>
      </c>
    </row>
    <row r="7" spans="1:6" s="11" customFormat="1" x14ac:dyDescent="0.25">
      <c r="A7" s="161"/>
      <c r="B7" s="68">
        <v>1</v>
      </c>
      <c r="C7" s="12"/>
      <c r="D7" s="69"/>
    </row>
    <row r="8" spans="1:6" s="11" customFormat="1" x14ac:dyDescent="0.25">
      <c r="A8" s="161"/>
      <c r="B8" s="68">
        <v>2</v>
      </c>
      <c r="C8" s="12"/>
      <c r="D8" s="69"/>
    </row>
    <row r="9" spans="1:6" s="11" customFormat="1" x14ac:dyDescent="0.25">
      <c r="A9" s="161"/>
      <c r="B9" s="68">
        <v>3</v>
      </c>
      <c r="C9" s="12"/>
      <c r="D9" s="69"/>
    </row>
    <row r="10" spans="1:6" s="11" customFormat="1" x14ac:dyDescent="0.25">
      <c r="A10" s="161"/>
      <c r="B10" s="68">
        <v>4</v>
      </c>
      <c r="C10" s="12"/>
      <c r="D10" s="69"/>
    </row>
    <row r="11" spans="1:6" s="11" customFormat="1" x14ac:dyDescent="0.25">
      <c r="A11" s="161"/>
      <c r="B11" s="68">
        <v>5</v>
      </c>
      <c r="C11" s="12"/>
      <c r="D11" s="69"/>
    </row>
    <row r="12" spans="1:6" x14ac:dyDescent="0.25">
      <c r="A12" s="161"/>
      <c r="B12" s="68">
        <v>6</v>
      </c>
      <c r="C12" s="12"/>
      <c r="D12" s="69"/>
    </row>
    <row r="13" spans="1:6" x14ac:dyDescent="0.25">
      <c r="A13" s="15"/>
      <c r="B13" s="180" t="s">
        <v>15</v>
      </c>
      <c r="C13" s="189"/>
      <c r="D13" s="82">
        <f>SUM(T_Reisekosten[Betrag Total])</f>
        <v>0</v>
      </c>
      <c r="E13" s="108" t="str">
        <f>IF(Sum_Reise_genehmigt&gt;max_Reisekosten,"Maximal förderbarer Betrag von € " &amp; TEXT(max_Reisekosten,"#.##0") &amp; " überschritten","")</f>
        <v/>
      </c>
    </row>
    <row r="14" spans="1:6" x14ac:dyDescent="0.25">
      <c r="A14" s="15"/>
    </row>
    <row r="15" spans="1:6" x14ac:dyDescent="0.25">
      <c r="A15" s="15"/>
    </row>
    <row r="17" spans="3:3" x14ac:dyDescent="0.25">
      <c r="C17">
        <f>COUNTA(T_Reisekosten[Kostenbeschreibung])</f>
        <v>0</v>
      </c>
    </row>
  </sheetData>
  <sheetProtection algorithmName="SHA-512" hashValue="03y/GYz/hUBCllFL3ZNBY/cpNN55SxicCBy6F/ATHntzqZzn80bF7zVhceuO3v1t0rmFCui5kXAREnS+j1puFw==" saltValue="B3r3wlKp+Xo7q/hV6wyjAw==" spinCount="100000" sheet="1" objects="1" scenarios="1"/>
  <mergeCells count="4">
    <mergeCell ref="A1:B1"/>
    <mergeCell ref="A3:F3"/>
    <mergeCell ref="B13:C13"/>
    <mergeCell ref="A6:A12"/>
  </mergeCells>
  <conditionalFormatting sqref="D13">
    <cfRule type="cellIs" dxfId="53" priority="1" operator="greaterThan">
      <formula>max_Mietkosten</formula>
    </cfRule>
  </conditionalFormatting>
  <pageMargins left="0.7" right="0.7" top="0.78740157499999996" bottom="0.78740157499999996" header="0.3" footer="0.3"/>
  <pageSetup paperSize="9"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23A5B-698D-473F-90E5-846583B8DA8C}">
  <sheetPr codeName="Tabelle9">
    <tabColor theme="5"/>
  </sheetPr>
  <dimension ref="A1:U57"/>
  <sheetViews>
    <sheetView zoomScaleNormal="100" zoomScalePageLayoutView="110" workbookViewId="0">
      <selection activeCell="B28" sqref="B28:L28"/>
    </sheetView>
  </sheetViews>
  <sheetFormatPr baseColWidth="10" defaultColWidth="11.3984375" defaultRowHeight="13.8" x14ac:dyDescent="0.25"/>
  <cols>
    <col min="1" max="1" width="4.69921875" style="28" customWidth="1"/>
    <col min="2" max="2" width="22.3984375" style="28" customWidth="1"/>
    <col min="3" max="3" width="23.69921875" style="28" customWidth="1"/>
    <col min="4" max="4" width="40.19921875" style="28" customWidth="1"/>
    <col min="5" max="5" width="25.5" style="28" customWidth="1"/>
    <col min="6" max="6" width="13.69921875" style="28" customWidth="1"/>
    <col min="7" max="7" width="10.69921875" style="28" customWidth="1"/>
    <col min="8" max="8" width="19.19921875" style="28" customWidth="1"/>
    <col min="9" max="9" width="10.5" style="28" customWidth="1"/>
    <col min="10" max="10" width="25.69921875" style="28" customWidth="1"/>
    <col min="11" max="11" width="7.19921875" style="110" hidden="1" customWidth="1"/>
    <col min="12" max="12" width="11.3984375" style="28"/>
    <col min="13" max="13" width="11.3984375" style="28" hidden="1" customWidth="1"/>
    <col min="14" max="15" width="21.69921875" style="28" customWidth="1"/>
    <col min="16" max="16" width="17.8984375" style="28" customWidth="1"/>
    <col min="17" max="18" width="17.8984375" style="28" hidden="1" customWidth="1"/>
    <col min="19" max="19" width="18.3984375" style="28" customWidth="1"/>
    <col min="20" max="16384" width="11.3984375" style="28"/>
  </cols>
  <sheetData>
    <row r="1" spans="1:19" ht="14.4" x14ac:dyDescent="0.25">
      <c r="B1" s="125" t="s">
        <v>121</v>
      </c>
      <c r="C1" s="133">
        <f>Antrag_Datum</f>
        <v>0</v>
      </c>
    </row>
    <row r="2" spans="1:19" x14ac:dyDescent="0.25"/>
    <row r="3" spans="1:19" x14ac:dyDescent="0.25">
      <c r="B3" s="162"/>
      <c r="C3" s="162"/>
      <c r="D3" s="162"/>
      <c r="E3" s="162"/>
      <c r="F3" s="162"/>
      <c r="G3" s="162"/>
      <c r="H3" s="162"/>
      <c r="I3" s="162"/>
    </row>
    <row r="4" spans="1:19" x14ac:dyDescent="0.25">
      <c r="B4" s="164" t="s">
        <v>54</v>
      </c>
      <c r="C4" s="164"/>
      <c r="D4" s="164"/>
      <c r="E4" s="164"/>
      <c r="F4" s="164"/>
      <c r="G4" s="164"/>
      <c r="H4" s="164"/>
      <c r="I4" s="164"/>
    </row>
    <row r="6" spans="1:19" ht="13.5" customHeight="1" x14ac:dyDescent="0.25">
      <c r="B6" s="165" t="s">
        <v>26</v>
      </c>
      <c r="C6" s="165"/>
      <c r="D6" s="165"/>
      <c r="E6" s="168">
        <f>Projekt_Name</f>
        <v>0</v>
      </c>
      <c r="F6" s="168"/>
      <c r="G6" s="168"/>
      <c r="H6" s="168"/>
    </row>
    <row r="7" spans="1:19" ht="13.5" customHeight="1" x14ac:dyDescent="0.25">
      <c r="B7" s="31"/>
      <c r="C7" s="31"/>
      <c r="D7" s="32" t="s">
        <v>27</v>
      </c>
      <c r="E7" s="168">
        <f>FN_Name</f>
        <v>0</v>
      </c>
      <c r="F7" s="168"/>
      <c r="G7" s="168"/>
      <c r="H7" s="168"/>
      <c r="I7" s="32"/>
    </row>
    <row r="8" spans="1:19" ht="5.25" customHeight="1" x14ac:dyDescent="0.25"/>
    <row r="9" spans="1:19" ht="91.5" customHeight="1" x14ac:dyDescent="0.25">
      <c r="A9" s="129" t="s">
        <v>28</v>
      </c>
      <c r="B9" s="129" t="s">
        <v>29</v>
      </c>
      <c r="C9" s="129" t="s">
        <v>30</v>
      </c>
      <c r="D9" s="129" t="s">
        <v>56</v>
      </c>
      <c r="E9" s="129" t="s">
        <v>55</v>
      </c>
      <c r="F9" s="129" t="s">
        <v>31</v>
      </c>
      <c r="G9" s="129" t="s">
        <v>32</v>
      </c>
      <c r="H9" s="129" t="s">
        <v>137</v>
      </c>
      <c r="I9" s="129" t="s">
        <v>33</v>
      </c>
      <c r="J9" s="129" t="s">
        <v>125</v>
      </c>
      <c r="K9" s="111" t="s">
        <v>75</v>
      </c>
      <c r="N9" s="147" t="s">
        <v>3</v>
      </c>
      <c r="O9" s="147" t="s">
        <v>93</v>
      </c>
      <c r="P9" s="147" t="s">
        <v>41</v>
      </c>
      <c r="Q9" s="147" t="s">
        <v>107</v>
      </c>
      <c r="R9" s="147" t="s">
        <v>108</v>
      </c>
      <c r="S9" s="147" t="s">
        <v>42</v>
      </c>
    </row>
    <row r="10" spans="1:19" ht="14.4" x14ac:dyDescent="0.25">
      <c r="A10" s="119">
        <v>1</v>
      </c>
      <c r="B10" s="120"/>
      <c r="C10" s="121"/>
      <c r="D10" s="121"/>
      <c r="E10" s="121"/>
      <c r="F10" s="122"/>
      <c r="G10" s="121"/>
      <c r="H10" s="122"/>
      <c r="I10" s="122"/>
      <c r="J10" s="142" t="str" cm="1">
        <f t="array" ref="J10">_xlfn.IFS(AND(T_Abr_Reisekosten[[#This Row],[Zahlungsbetrag netto (d.h. Ust., Skonti, Rabatte, Gutschriften, Bankspesen, offene Haftrücklässe, etc. abgezogen) in EUR]]=0,T_Abr_Reisekosten[[#This Row],[förder-
barer USt.-Betrag in EUR]]=0),"",OR(ISBLANK(T_Abr_Reisekosten[[#This Row],[Rechnungs-
nummer]]),ISBLANK(T_Abr_Reisekosten[[#This Row],[Rechnungs-
datum]]),ISBLANK(T_Abr_Reisekosten[[#This Row],[Zahlungsempfänger*in /
Rechnungsaussteller*in]]),ISBLANK(T_Abr_Reisekosten[[#This Row],[Gegenstand der Rechnung]]),ISBLANK(T_Abr_Reisekosten[[#This Row],[Zahlungs-
datum]])),"Daten unvollständig",T_Abr_Reisekosten[[#This Row],[Rechnungs-
datum]]&lt;Antrag_Datum,"Rechnungsdatum vor Antragstellung; Rechnung nicht förderbar",TRUE(),"")</f>
        <v/>
      </c>
      <c r="K10" s="115"/>
      <c r="M10" s="85" t="s">
        <v>21</v>
      </c>
      <c r="N10" s="130" t="s">
        <v>21</v>
      </c>
      <c r="O10" s="146">
        <f>Sum_Reise_genehmigt</f>
        <v>0</v>
      </c>
      <c r="P10" s="146">
        <f>Sum_Reise</f>
        <v>0</v>
      </c>
      <c r="Q10" s="146">
        <f>Tabelle31215[[#This Row],[Summe d. Rechnungen]]</f>
        <v>0</v>
      </c>
      <c r="R10" s="146">
        <f>0</f>
        <v>0</v>
      </c>
      <c r="S10" s="146">
        <f>Tabelle31215[[#This Row],[genehmigte Reisekosten]]-Tabelle31215[[#This Row],[Summe d. Rechnungen]]</f>
        <v>0</v>
      </c>
    </row>
    <row r="11" spans="1:19" x14ac:dyDescent="0.25">
      <c r="A11" s="119">
        <v>2</v>
      </c>
      <c r="B11" s="120"/>
      <c r="C11" s="121"/>
      <c r="D11" s="121"/>
      <c r="E11" s="121"/>
      <c r="F11" s="122"/>
      <c r="G11" s="121"/>
      <c r="H11" s="122"/>
      <c r="I11" s="122"/>
      <c r="J11" s="142" t="str" cm="1">
        <f t="array" ref="J11">_xlfn.IFS(AND(T_Abr_Reisekosten[[#This Row],[Zahlungsbetrag netto (d.h. Ust., Skonti, Rabatte, Gutschriften, Bankspesen, offene Haftrücklässe, etc. abgezogen) in EUR]]=0,T_Abr_Reisekosten[[#This Row],[förder-
barer USt.-Betrag in EUR]]=0),"",OR(ISBLANK(T_Abr_Reisekosten[[#This Row],[Rechnungs-
nummer]]),ISBLANK(T_Abr_Reisekosten[[#This Row],[Rechnungs-
datum]]),ISBLANK(T_Abr_Reisekosten[[#This Row],[Zahlungsempfänger*in /
Rechnungsaussteller*in]]),ISBLANK(T_Abr_Reisekosten[[#This Row],[Gegenstand der Rechnung]]),ISBLANK(T_Abr_Reisekosten[[#This Row],[Zahlungs-
datum]])),"Daten unvollständig",T_Abr_Reisekosten[[#This Row],[Rechnungs-
datum]]&lt;Antrag_Datum,"Rechnungsdatum vor Antragstellung; Rechnung nicht förderbar",TRUE(),"")</f>
        <v/>
      </c>
      <c r="K11" s="116"/>
    </row>
    <row r="12" spans="1:19" x14ac:dyDescent="0.25">
      <c r="A12" s="119">
        <v>3</v>
      </c>
      <c r="B12" s="120"/>
      <c r="C12" s="121"/>
      <c r="D12" s="121"/>
      <c r="E12" s="121"/>
      <c r="F12" s="122"/>
      <c r="G12" s="121"/>
      <c r="H12" s="122"/>
      <c r="I12" s="122"/>
      <c r="J12" s="142" t="str" cm="1">
        <f t="array" ref="J12">_xlfn.IFS(AND(T_Abr_Reisekosten[[#This Row],[Zahlungsbetrag netto (d.h. Ust., Skonti, Rabatte, Gutschriften, Bankspesen, offene Haftrücklässe, etc. abgezogen) in EUR]]=0,T_Abr_Reisekosten[[#This Row],[förder-
barer USt.-Betrag in EUR]]=0),"",OR(ISBLANK(T_Abr_Reisekosten[[#This Row],[Rechnungs-
nummer]]),ISBLANK(T_Abr_Reisekosten[[#This Row],[Rechnungs-
datum]]),ISBLANK(T_Abr_Reisekosten[[#This Row],[Zahlungsempfänger*in /
Rechnungsaussteller*in]]),ISBLANK(T_Abr_Reisekosten[[#This Row],[Gegenstand der Rechnung]]),ISBLANK(T_Abr_Reisekosten[[#This Row],[Zahlungs-
datum]])),"Daten unvollständig",T_Abr_Reisekosten[[#This Row],[Rechnungs-
datum]]&lt;Antrag_Datum,"Rechnungsdatum vor Antragstellung; Rechnung nicht förderbar",TRUE(),"")</f>
        <v/>
      </c>
      <c r="K12" s="116"/>
    </row>
    <row r="13" spans="1:19" x14ac:dyDescent="0.25">
      <c r="A13" s="119">
        <v>4</v>
      </c>
      <c r="B13" s="120"/>
      <c r="C13" s="121"/>
      <c r="D13" s="121"/>
      <c r="E13" s="121"/>
      <c r="F13" s="122"/>
      <c r="G13" s="121"/>
      <c r="H13" s="122"/>
      <c r="I13" s="122"/>
      <c r="J13" s="142" t="str" cm="1">
        <f t="array" ref="J13">_xlfn.IFS(AND(T_Abr_Reisekosten[[#This Row],[Zahlungsbetrag netto (d.h. Ust., Skonti, Rabatte, Gutschriften, Bankspesen, offene Haftrücklässe, etc. abgezogen) in EUR]]=0,T_Abr_Reisekosten[[#This Row],[förder-
barer USt.-Betrag in EUR]]=0),"",OR(ISBLANK(T_Abr_Reisekosten[[#This Row],[Rechnungs-
nummer]]),ISBLANK(T_Abr_Reisekosten[[#This Row],[Rechnungs-
datum]]),ISBLANK(T_Abr_Reisekosten[[#This Row],[Zahlungsempfänger*in /
Rechnungsaussteller*in]]),ISBLANK(T_Abr_Reisekosten[[#This Row],[Gegenstand der Rechnung]]),ISBLANK(T_Abr_Reisekosten[[#This Row],[Zahlungs-
datum]])),"Daten unvollständig",T_Abr_Reisekosten[[#This Row],[Rechnungs-
datum]]&lt;Antrag_Datum,"Rechnungsdatum vor Antragstellung; Rechnung nicht förderbar",TRUE(),"")</f>
        <v/>
      </c>
      <c r="K13" s="116"/>
    </row>
    <row r="14" spans="1:19" x14ac:dyDescent="0.25">
      <c r="A14" s="119">
        <v>5</v>
      </c>
      <c r="B14" s="120"/>
      <c r="C14" s="121"/>
      <c r="D14" s="121"/>
      <c r="E14" s="121"/>
      <c r="F14" s="122"/>
      <c r="G14" s="121"/>
      <c r="H14" s="122"/>
      <c r="I14" s="122"/>
      <c r="J14" s="142" t="str" cm="1">
        <f t="array" ref="J14">_xlfn.IFS(AND(T_Abr_Reisekosten[[#This Row],[Zahlungsbetrag netto (d.h. Ust., Skonti, Rabatte, Gutschriften, Bankspesen, offene Haftrücklässe, etc. abgezogen) in EUR]]=0,T_Abr_Reisekosten[[#This Row],[förder-
barer USt.-Betrag in EUR]]=0),"",OR(ISBLANK(T_Abr_Reisekosten[[#This Row],[Rechnungs-
nummer]]),ISBLANK(T_Abr_Reisekosten[[#This Row],[Rechnungs-
datum]]),ISBLANK(T_Abr_Reisekosten[[#This Row],[Zahlungsempfänger*in /
Rechnungsaussteller*in]]),ISBLANK(T_Abr_Reisekosten[[#This Row],[Gegenstand der Rechnung]]),ISBLANK(T_Abr_Reisekosten[[#This Row],[Zahlungs-
datum]])),"Daten unvollständig",T_Abr_Reisekosten[[#This Row],[Rechnungs-
datum]]&lt;Antrag_Datum,"Rechnungsdatum vor Antragstellung; Rechnung nicht förderbar",TRUE(),"")</f>
        <v/>
      </c>
      <c r="K14" s="116"/>
    </row>
    <row r="15" spans="1:19" x14ac:dyDescent="0.25">
      <c r="A15" s="119">
        <v>6</v>
      </c>
      <c r="B15" s="120"/>
      <c r="C15" s="121"/>
      <c r="D15" s="121"/>
      <c r="E15" s="121"/>
      <c r="F15" s="122"/>
      <c r="G15" s="121"/>
      <c r="H15" s="122"/>
      <c r="I15" s="122"/>
      <c r="J15" s="142" t="str" cm="1">
        <f t="array" ref="J15">_xlfn.IFS(AND(T_Abr_Reisekosten[[#This Row],[Zahlungsbetrag netto (d.h. Ust., Skonti, Rabatte, Gutschriften, Bankspesen, offene Haftrücklässe, etc. abgezogen) in EUR]]=0,T_Abr_Reisekosten[[#This Row],[förder-
barer USt.-Betrag in EUR]]=0),"",OR(ISBLANK(T_Abr_Reisekosten[[#This Row],[Rechnungs-
nummer]]),ISBLANK(T_Abr_Reisekosten[[#This Row],[Rechnungs-
datum]]),ISBLANK(T_Abr_Reisekosten[[#This Row],[Zahlungsempfänger*in /
Rechnungsaussteller*in]]),ISBLANK(T_Abr_Reisekosten[[#This Row],[Gegenstand der Rechnung]]),ISBLANK(T_Abr_Reisekosten[[#This Row],[Zahlungs-
datum]])),"Daten unvollständig",T_Abr_Reisekosten[[#This Row],[Rechnungs-
datum]]&lt;Antrag_Datum,"Rechnungsdatum vor Antragstellung; Rechnung nicht förderbar",TRUE(),"")</f>
        <v/>
      </c>
      <c r="K15" s="116"/>
    </row>
    <row r="16" spans="1:19" x14ac:dyDescent="0.25">
      <c r="A16" s="119">
        <v>7</v>
      </c>
      <c r="B16" s="120"/>
      <c r="C16" s="121"/>
      <c r="D16" s="120"/>
      <c r="E16" s="120"/>
      <c r="F16" s="122"/>
      <c r="G16" s="121"/>
      <c r="H16" s="122"/>
      <c r="I16" s="122"/>
      <c r="J16" s="142" t="str" cm="1">
        <f t="array" ref="J16">_xlfn.IFS(AND(T_Abr_Reisekosten[[#This Row],[Zahlungsbetrag netto (d.h. Ust., Skonti, Rabatte, Gutschriften, Bankspesen, offene Haftrücklässe, etc. abgezogen) in EUR]]=0,T_Abr_Reisekosten[[#This Row],[förder-
barer USt.-Betrag in EUR]]=0),"",OR(ISBLANK(T_Abr_Reisekosten[[#This Row],[Rechnungs-
nummer]]),ISBLANK(T_Abr_Reisekosten[[#This Row],[Rechnungs-
datum]]),ISBLANK(T_Abr_Reisekosten[[#This Row],[Zahlungsempfänger*in /
Rechnungsaussteller*in]]),ISBLANK(T_Abr_Reisekosten[[#This Row],[Gegenstand der Rechnung]]),ISBLANK(T_Abr_Reisekosten[[#This Row],[Zahlungs-
datum]])),"Daten unvollständig",T_Abr_Reisekosten[[#This Row],[Rechnungs-
datum]]&lt;Antrag_Datum,"Rechnungsdatum vor Antragstellung; Rechnung nicht förderbar",TRUE(),"")</f>
        <v/>
      </c>
      <c r="K16" s="116"/>
    </row>
    <row r="17" spans="1:21" x14ac:dyDescent="0.25">
      <c r="A17" s="124">
        <v>8</v>
      </c>
      <c r="B17" s="120"/>
      <c r="C17" s="121"/>
      <c r="D17" s="120"/>
      <c r="E17" s="120"/>
      <c r="F17" s="122"/>
      <c r="G17" s="121"/>
      <c r="H17" s="122"/>
      <c r="I17" s="122"/>
      <c r="J17" s="142" t="str" cm="1">
        <f t="array" ref="J17">_xlfn.IFS(AND(T_Abr_Reisekosten[[#This Row],[Zahlungsbetrag netto (d.h. Ust., Skonti, Rabatte, Gutschriften, Bankspesen, offene Haftrücklässe, etc. abgezogen) in EUR]]=0,T_Abr_Reisekosten[[#This Row],[förder-
barer USt.-Betrag in EUR]]=0),"",OR(ISBLANK(T_Abr_Reisekosten[[#This Row],[Rechnungs-
nummer]]),ISBLANK(T_Abr_Reisekosten[[#This Row],[Rechnungs-
datum]]),ISBLANK(T_Abr_Reisekosten[[#This Row],[Zahlungsempfänger*in /
Rechnungsaussteller*in]]),ISBLANK(T_Abr_Reisekosten[[#This Row],[Gegenstand der Rechnung]]),ISBLANK(T_Abr_Reisekosten[[#This Row],[Zahlungs-
datum]])),"Daten unvollständig",T_Abr_Reisekosten[[#This Row],[Rechnungs-
datum]]&lt;Antrag_Datum,"Rechnungsdatum vor Antragstellung; Rechnung nicht förderbar",TRUE(),"")</f>
        <v/>
      </c>
      <c r="K17" s="117"/>
    </row>
    <row r="18" spans="1:21" ht="14.4" thickBot="1" x14ac:dyDescent="0.3">
      <c r="A18" s="35"/>
      <c r="B18" s="166" t="s">
        <v>34</v>
      </c>
      <c r="C18" s="166"/>
      <c r="D18" s="166"/>
      <c r="E18" s="166"/>
      <c r="F18" s="166"/>
      <c r="G18" s="166"/>
      <c r="H18" s="166"/>
      <c r="I18" s="166"/>
    </row>
    <row r="19" spans="1:21" ht="15.6" thickTop="1" thickBot="1" x14ac:dyDescent="0.3">
      <c r="A19" s="33"/>
      <c r="F19" s="187" t="s">
        <v>35</v>
      </c>
      <c r="G19" s="187"/>
      <c r="H19" s="71">
        <f>SUM(T_Abr_Reisekosten[Zahlungsbetrag netto (d.h. Ust., Skonti, Rabatte, Gutschriften, Bankspesen, offene Haftrücklässe, etc. abgezogen) in EUR])</f>
        <v>0</v>
      </c>
      <c r="I19" s="71">
        <f>SUM(T_Abr_Reisekosten[förder-
barer USt.-Betrag in EUR])</f>
        <v>0</v>
      </c>
    </row>
    <row r="20" spans="1:21" ht="14.4" thickTop="1" x14ac:dyDescent="0.25">
      <c r="A20" s="33"/>
      <c r="F20" s="185" t="s">
        <v>36</v>
      </c>
      <c r="G20" s="185"/>
      <c r="H20" s="186">
        <f>SUM(H19,I19)</f>
        <v>0</v>
      </c>
      <c r="I20" s="186"/>
      <c r="S20" s="59"/>
    </row>
    <row r="21" spans="1:21" x14ac:dyDescent="0.25">
      <c r="A21" s="33"/>
      <c r="S21" s="59"/>
    </row>
    <row r="22" spans="1:21" x14ac:dyDescent="0.25">
      <c r="S22" s="59"/>
    </row>
    <row r="23" spans="1:21" x14ac:dyDescent="0.25">
      <c r="B23" s="162" t="s">
        <v>37</v>
      </c>
      <c r="C23" s="162"/>
      <c r="D23" s="162"/>
      <c r="E23" s="162"/>
      <c r="F23" s="162"/>
      <c r="G23" s="162"/>
      <c r="H23" s="162"/>
      <c r="I23" s="162"/>
      <c r="J23" s="162"/>
      <c r="K23" s="162"/>
      <c r="L23" s="162"/>
      <c r="S23" s="59"/>
      <c r="T23" s="59"/>
      <c r="U23" s="59"/>
    </row>
    <row r="24" spans="1:21" x14ac:dyDescent="0.25">
      <c r="B24" s="162" t="s">
        <v>140</v>
      </c>
      <c r="C24" s="162"/>
      <c r="D24" s="162"/>
      <c r="E24" s="162"/>
      <c r="F24" s="162"/>
      <c r="G24" s="162"/>
      <c r="H24" s="162"/>
      <c r="I24" s="162"/>
      <c r="J24" s="162"/>
      <c r="K24" s="162"/>
      <c r="L24" s="162"/>
      <c r="S24" s="59"/>
      <c r="T24" s="59"/>
      <c r="U24" s="59"/>
    </row>
    <row r="25" spans="1:21" x14ac:dyDescent="0.25">
      <c r="B25" s="162" t="s">
        <v>141</v>
      </c>
      <c r="C25" s="162"/>
      <c r="D25" s="162"/>
      <c r="E25" s="162"/>
      <c r="F25" s="162"/>
      <c r="G25" s="162"/>
      <c r="H25" s="162"/>
      <c r="I25" s="162"/>
      <c r="J25" s="162"/>
      <c r="K25" s="109"/>
      <c r="L25" s="109"/>
      <c r="S25" s="59"/>
      <c r="T25" s="59"/>
      <c r="U25" s="59"/>
    </row>
    <row r="26" spans="1:21" x14ac:dyDescent="0.25">
      <c r="B26" s="162" t="s">
        <v>38</v>
      </c>
      <c r="C26" s="162"/>
      <c r="D26" s="162"/>
      <c r="E26" s="162"/>
      <c r="F26" s="162"/>
      <c r="G26" s="162"/>
      <c r="H26" s="162"/>
      <c r="I26" s="162"/>
      <c r="J26" s="162"/>
      <c r="K26" s="162"/>
      <c r="L26" s="162"/>
      <c r="S26" s="59"/>
      <c r="T26" s="59"/>
      <c r="U26" s="59"/>
    </row>
    <row r="27" spans="1:21" x14ac:dyDescent="0.25">
      <c r="B27" s="162" t="s">
        <v>39</v>
      </c>
      <c r="C27" s="162"/>
      <c r="D27" s="162"/>
      <c r="E27" s="162"/>
      <c r="F27" s="162"/>
      <c r="G27" s="162"/>
      <c r="H27" s="162"/>
      <c r="I27" s="162"/>
      <c r="J27" s="162"/>
      <c r="K27" s="162"/>
      <c r="L27" s="162"/>
      <c r="S27" s="59"/>
      <c r="T27" s="59"/>
      <c r="U27" s="59"/>
    </row>
    <row r="28" spans="1:21" x14ac:dyDescent="0.25">
      <c r="B28" s="162" t="s">
        <v>40</v>
      </c>
      <c r="C28" s="162"/>
      <c r="D28" s="162"/>
      <c r="E28" s="162"/>
      <c r="F28" s="162"/>
      <c r="G28" s="162"/>
      <c r="H28" s="162"/>
      <c r="I28" s="162"/>
      <c r="J28" s="162"/>
      <c r="K28" s="162"/>
      <c r="L28" s="162"/>
      <c r="S28" s="59"/>
      <c r="T28" s="59"/>
      <c r="U28" s="59"/>
    </row>
    <row r="29" spans="1:21" x14ac:dyDescent="0.25">
      <c r="T29" s="59"/>
      <c r="U29" s="59"/>
    </row>
    <row r="30" spans="1:21" x14ac:dyDescent="0.25">
      <c r="T30" s="59"/>
      <c r="U30" s="59"/>
    </row>
    <row r="31" spans="1:21" x14ac:dyDescent="0.25">
      <c r="B31" s="162" t="s">
        <v>58</v>
      </c>
      <c r="C31" s="162"/>
      <c r="D31" s="162"/>
      <c r="E31" s="162"/>
      <c r="F31" s="162"/>
      <c r="G31" s="162"/>
      <c r="H31" s="162"/>
      <c r="I31" s="162"/>
      <c r="J31" s="162"/>
      <c r="K31" s="162"/>
      <c r="L31" s="162"/>
      <c r="T31" s="59"/>
      <c r="U31" s="59"/>
    </row>
    <row r="32" spans="1:21" ht="84" customHeight="1" x14ac:dyDescent="0.25">
      <c r="B32" s="46"/>
      <c r="C32" s="45"/>
      <c r="D32" s="46"/>
      <c r="E32" s="47"/>
      <c r="F32" s="188"/>
      <c r="G32" s="188"/>
      <c r="H32" s="188"/>
      <c r="I32" s="188"/>
    </row>
    <row r="53" spans="2:4" x14ac:dyDescent="0.25">
      <c r="B53" s="1"/>
      <c r="C53" s="1"/>
      <c r="D53" s="1"/>
    </row>
    <row r="54" spans="2:4" x14ac:dyDescent="0.25">
      <c r="B54" s="1"/>
      <c r="C54" s="1"/>
      <c r="D54" s="1"/>
    </row>
    <row r="55" spans="2:4" x14ac:dyDescent="0.25">
      <c r="B55" s="1"/>
      <c r="C55" s="1"/>
      <c r="D55" s="1"/>
    </row>
    <row r="56" spans="2:4" x14ac:dyDescent="0.25">
      <c r="B56" s="1"/>
      <c r="C56" s="1"/>
      <c r="D56" s="1"/>
    </row>
    <row r="57" spans="2:4" x14ac:dyDescent="0.25">
      <c r="B57" s="1"/>
      <c r="C57" s="1"/>
      <c r="D57" s="1"/>
    </row>
  </sheetData>
  <sheetProtection algorithmName="SHA-512" hashValue="uVfOqeIeF+WYaFo3NtGzerZtMWml3JjIxG/t8ST981BB67AUedbkIY2ajP+Buc1hRyvqi0XfNa3gP4uuKy375w==" saltValue="lsq2lvO6HrGYR7Xx+9mwAA==" spinCount="100000" sheet="1" insertRows="0"/>
  <mergeCells count="17">
    <mergeCell ref="B28:L28"/>
    <mergeCell ref="B31:L31"/>
    <mergeCell ref="E7:H7"/>
    <mergeCell ref="E6:H6"/>
    <mergeCell ref="F32:I32"/>
    <mergeCell ref="B23:L23"/>
    <mergeCell ref="B24:L24"/>
    <mergeCell ref="B26:L26"/>
    <mergeCell ref="B27:L27"/>
    <mergeCell ref="F20:G20"/>
    <mergeCell ref="H20:I20"/>
    <mergeCell ref="B25:J25"/>
    <mergeCell ref="B3:I3"/>
    <mergeCell ref="B4:I4"/>
    <mergeCell ref="B6:D6"/>
    <mergeCell ref="B18:I18"/>
    <mergeCell ref="F19:G19"/>
  </mergeCells>
  <phoneticPr fontId="9" type="noConversion"/>
  <conditionalFormatting sqref="U23:U31">
    <cfRule type="cellIs" dxfId="46" priority="4" operator="lessThan">
      <formula>0</formula>
    </cfRule>
  </conditionalFormatting>
  <conditionalFormatting sqref="A10:A17">
    <cfRule type="duplicateValues" dxfId="45" priority="3"/>
  </conditionalFormatting>
  <conditionalFormatting sqref="J9:K9">
    <cfRule type="expression" dxfId="44" priority="2">
      <formula>_xlfn.CONCAT(prf_Reise)&lt;&gt;""</formula>
    </cfRule>
  </conditionalFormatting>
  <conditionalFormatting sqref="C10:C17">
    <cfRule type="cellIs" dxfId="43" priority="1" operator="lessThan">
      <formula>Antrag_Datum</formula>
    </cfRule>
  </conditionalFormatting>
  <dataValidations count="2">
    <dataValidation type="date" allowBlank="1" showInputMessage="1" showErrorMessage="1" sqref="G10:G16" xr:uid="{C27035E5-6734-49EA-BB20-CC0E2F9DACD0}">
      <formula1>1</formula1>
      <formula2>TODAY()</formula2>
    </dataValidation>
    <dataValidation type="list" allowBlank="1" showInputMessage="1" showErrorMessage="1" sqref="E10:E17" xr:uid="{BA61311B-9E4D-49B0-ADF7-FB9FBE32E7AE}">
      <formula1>N_Reisekosten</formula1>
    </dataValidation>
  </dataValidations>
  <pageMargins left="0.47348484848484851" right="0.49242424242424243" top="0.98425196850393704" bottom="0.98425196850393704" header="0" footer="0"/>
  <pageSetup paperSize="9" orientation="landscape" r:id="rId1"/>
  <headerFooter>
    <oddFooter>&amp;R&amp;"Arial,Standard"&amp;6aws First Inkubator | Rechnungszusammenstellung Modul B</oddFooter>
  </headerFooter>
  <drawing r:id="rId2"/>
  <legacyDrawing r:id="rId3"/>
  <tableParts count="2">
    <tablePart r:id="rId4"/>
    <tablePart r:id="rId5"/>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A739A-E34A-4DFF-9304-08050D3A29FF}">
  <sheetPr codeName="Tabelle10">
    <tabColor theme="9"/>
  </sheetPr>
  <dimension ref="A1:D8"/>
  <sheetViews>
    <sheetView workbookViewId="0">
      <selection activeCell="C17" sqref="C17"/>
    </sheetView>
  </sheetViews>
  <sheetFormatPr baseColWidth="10" defaultColWidth="10.69921875" defaultRowHeight="13.8" x14ac:dyDescent="0.25"/>
  <cols>
    <col min="1" max="1" width="23.19921875" bestFit="1" customWidth="1"/>
    <col min="2" max="2" width="17.69921875" customWidth="1"/>
    <col min="3" max="6" width="18.69921875" customWidth="1"/>
    <col min="7" max="7" width="10"/>
    <col min="8" max="8" width="17.59765625" customWidth="1"/>
  </cols>
  <sheetData>
    <row r="1" spans="1:4" ht="14.4" x14ac:dyDescent="0.3">
      <c r="A1" s="182">
        <f>Projekt_Name</f>
        <v>0</v>
      </c>
      <c r="B1" s="182"/>
    </row>
    <row r="3" spans="1:4" s="8" customFormat="1" ht="27.6" x14ac:dyDescent="0.25">
      <c r="A3" s="76" t="s">
        <v>18</v>
      </c>
      <c r="B3" s="77" t="s">
        <v>94</v>
      </c>
      <c r="C3" s="77" t="s">
        <v>95</v>
      </c>
      <c r="D3" s="77" t="s">
        <v>96</v>
      </c>
    </row>
    <row r="4" spans="1:4" ht="14.4" x14ac:dyDescent="0.3">
      <c r="A4" s="17" t="s">
        <v>9</v>
      </c>
      <c r="B4" s="74">
        <f>Sum_Projekt_genehmigt</f>
        <v>0</v>
      </c>
      <c r="C4" s="74">
        <f>Sum_Projekt</f>
        <v>0</v>
      </c>
      <c r="D4" s="74">
        <f>B4-C4</f>
        <v>0</v>
      </c>
    </row>
    <row r="5" spans="1:4" ht="14.4" x14ac:dyDescent="0.3">
      <c r="A5" s="18" t="s">
        <v>19</v>
      </c>
      <c r="B5" s="74">
        <f>Sum_Personal_genehmigt</f>
        <v>0</v>
      </c>
      <c r="C5" s="74">
        <f>Sum_Personal</f>
        <v>0</v>
      </c>
      <c r="D5" s="74">
        <f t="shared" ref="D5:D7" si="0">B5-C5</f>
        <v>0</v>
      </c>
    </row>
    <row r="6" spans="1:4" ht="14.4" x14ac:dyDescent="0.3">
      <c r="A6" s="18" t="s">
        <v>20</v>
      </c>
      <c r="B6" s="74">
        <f>Sum_Miete_genehmigt</f>
        <v>0</v>
      </c>
      <c r="C6" s="74">
        <f>Sum_Miete</f>
        <v>0</v>
      </c>
      <c r="D6" s="74">
        <f t="shared" si="0"/>
        <v>0</v>
      </c>
    </row>
    <row r="7" spans="1:4" ht="15" thickBot="1" x14ac:dyDescent="0.35">
      <c r="A7" s="19" t="s">
        <v>21</v>
      </c>
      <c r="B7" s="74">
        <f>Sum_Reise_genehmigt</f>
        <v>0</v>
      </c>
      <c r="C7" s="74">
        <f>Sum_Reise</f>
        <v>0</v>
      </c>
      <c r="D7" s="74">
        <f t="shared" si="0"/>
        <v>0</v>
      </c>
    </row>
    <row r="8" spans="1:4" ht="18" thickBot="1" x14ac:dyDescent="0.5">
      <c r="A8" s="149" t="s">
        <v>24</v>
      </c>
      <c r="B8" s="148">
        <f>SUM(B4:B7)</f>
        <v>0</v>
      </c>
      <c r="C8" s="75">
        <f t="shared" ref="C8:D8" si="1">SUM(C4:C7)</f>
        <v>0</v>
      </c>
      <c r="D8" s="75">
        <f t="shared" si="1"/>
        <v>0</v>
      </c>
    </row>
  </sheetData>
  <sheetProtection algorithmName="SHA-512" hashValue="t4agoduM5ZK4YxPWA1aL73g5Tnvd5iJiu5hostatwgvhdz36nNGCnPCYVVSt5OPzWouK14jtzBZ+SXwI5D1rDg==" saltValue="LFx9/PzSzqzKiCUpeXI2Nw==" spinCount="100000" sheet="1" objects="1" scenarios="1"/>
  <mergeCells count="1">
    <mergeCell ref="A1:B1"/>
  </mergeCells>
  <conditionalFormatting sqref="D4:D8">
    <cfRule type="cellIs" dxfId="18" priority="1" operator="lessThan">
      <formula>0</formula>
    </cfRule>
  </conditionalFormatting>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58DC4-9C54-42A1-B869-5CA44E00575B}">
  <sheetPr>
    <tabColor theme="9"/>
  </sheetPr>
  <dimension ref="A1:F13"/>
  <sheetViews>
    <sheetView workbookViewId="0">
      <selection activeCell="A13" sqref="A13"/>
    </sheetView>
  </sheetViews>
  <sheetFormatPr baseColWidth="10" defaultColWidth="10.69921875" defaultRowHeight="13.8" x14ac:dyDescent="0.25"/>
  <cols>
    <col min="1" max="1" width="23.19921875" bestFit="1" customWidth="1"/>
    <col min="2" max="6" width="18.69921875" customWidth="1"/>
    <col min="8" max="8" width="17.59765625" customWidth="1"/>
  </cols>
  <sheetData>
    <row r="1" spans="1:6" ht="14.4" x14ac:dyDescent="0.3">
      <c r="A1" s="182">
        <f>Projekt_Name</f>
        <v>0</v>
      </c>
      <c r="B1" s="182"/>
    </row>
    <row r="2" spans="1:6" ht="49.95" customHeight="1" x14ac:dyDescent="0.6">
      <c r="A2" s="84" t="s">
        <v>126</v>
      </c>
      <c r="B2" s="8"/>
      <c r="C2" s="8"/>
      <c r="F2" t="s">
        <v>118</v>
      </c>
    </row>
    <row r="4" spans="1:6" x14ac:dyDescent="0.25">
      <c r="A4" s="192"/>
      <c r="B4" s="192" t="s">
        <v>109</v>
      </c>
      <c r="C4" s="192" t="s">
        <v>110</v>
      </c>
      <c r="D4" s="192" t="s">
        <v>111</v>
      </c>
      <c r="E4" s="192" t="s">
        <v>120</v>
      </c>
      <c r="F4" s="192" t="s">
        <v>112</v>
      </c>
    </row>
    <row r="5" spans="1:6" x14ac:dyDescent="0.25">
      <c r="A5" s="193" t="s">
        <v>9</v>
      </c>
      <c r="B5" s="194">
        <v>0</v>
      </c>
      <c r="C5" s="194">
        <v>0</v>
      </c>
      <c r="D5" s="194">
        <v>0</v>
      </c>
      <c r="E5" s="194">
        <v>0</v>
      </c>
      <c r="F5" s="194">
        <v>0</v>
      </c>
    </row>
    <row r="6" spans="1:6" x14ac:dyDescent="0.25">
      <c r="A6" s="195">
        <v>0</v>
      </c>
      <c r="B6" s="194">
        <v>0</v>
      </c>
      <c r="C6" s="194">
        <v>0</v>
      </c>
      <c r="D6" s="194">
        <v>0</v>
      </c>
      <c r="E6" s="194">
        <v>0</v>
      </c>
      <c r="F6" s="194">
        <v>0</v>
      </c>
    </row>
    <row r="7" spans="1:6" x14ac:dyDescent="0.25">
      <c r="A7" s="193" t="s">
        <v>19</v>
      </c>
      <c r="B7" s="194">
        <v>0</v>
      </c>
      <c r="C7" s="194">
        <v>0</v>
      </c>
      <c r="D7" s="194">
        <v>0</v>
      </c>
      <c r="E7" s="194">
        <v>0</v>
      </c>
      <c r="F7" s="194">
        <v>0</v>
      </c>
    </row>
    <row r="8" spans="1:6" x14ac:dyDescent="0.25">
      <c r="A8" s="195">
        <v>0</v>
      </c>
      <c r="B8" s="194">
        <v>0</v>
      </c>
      <c r="C8" s="194">
        <v>0</v>
      </c>
      <c r="D8" s="194">
        <v>0</v>
      </c>
      <c r="E8" s="194">
        <v>0</v>
      </c>
      <c r="F8" s="194">
        <v>0</v>
      </c>
    </row>
    <row r="9" spans="1:6" x14ac:dyDescent="0.25">
      <c r="A9" s="193" t="s">
        <v>20</v>
      </c>
      <c r="B9" s="194">
        <v>0</v>
      </c>
      <c r="C9" s="194">
        <v>0</v>
      </c>
      <c r="D9" s="194">
        <v>0</v>
      </c>
      <c r="E9" s="194">
        <v>0</v>
      </c>
      <c r="F9" s="194">
        <v>0</v>
      </c>
    </row>
    <row r="10" spans="1:6" x14ac:dyDescent="0.25">
      <c r="A10" s="195">
        <v>0</v>
      </c>
      <c r="B10" s="194">
        <v>0</v>
      </c>
      <c r="C10" s="194">
        <v>0</v>
      </c>
      <c r="D10" s="194">
        <v>0</v>
      </c>
      <c r="E10" s="194">
        <v>0</v>
      </c>
      <c r="F10" s="194">
        <v>0</v>
      </c>
    </row>
    <row r="11" spans="1:6" x14ac:dyDescent="0.25">
      <c r="A11" s="193" t="s">
        <v>21</v>
      </c>
      <c r="B11" s="194">
        <v>0</v>
      </c>
      <c r="C11" s="194">
        <v>0</v>
      </c>
      <c r="D11" s="194">
        <v>0</v>
      </c>
      <c r="E11" s="194">
        <v>0</v>
      </c>
      <c r="F11" s="194">
        <v>0</v>
      </c>
    </row>
    <row r="12" spans="1:6" x14ac:dyDescent="0.25">
      <c r="A12" s="195" t="s">
        <v>21</v>
      </c>
      <c r="B12" s="194">
        <v>0</v>
      </c>
      <c r="C12" s="194">
        <v>0</v>
      </c>
      <c r="D12" s="194">
        <v>0</v>
      </c>
      <c r="E12" s="194">
        <v>0</v>
      </c>
      <c r="F12" s="194">
        <v>0</v>
      </c>
    </row>
    <row r="13" spans="1:6" x14ac:dyDescent="0.25">
      <c r="A13" s="193" t="s">
        <v>113</v>
      </c>
      <c r="B13" s="194">
        <v>0</v>
      </c>
      <c r="C13" s="194">
        <v>0</v>
      </c>
      <c r="D13" s="194">
        <v>0</v>
      </c>
      <c r="E13" s="194">
        <v>0</v>
      </c>
      <c r="F13" s="194">
        <v>0</v>
      </c>
    </row>
  </sheetData>
  <sheetProtection algorithmName="SHA-512" hashValue="pShy+/CCuEIAJlTpNvyqcKdA6WJrXT0Ged3G/4fTxUhFG2jOnIjdgt9X9fZHU3r0zhw7ANVZwyR/1A1Hgp12JQ==" saltValue="svWec3s+ZRk4DDbM8rInow==" spinCount="100000" sheet="1" pivotTables="0"/>
  <mergeCells count="1">
    <mergeCell ref="A1:B1"/>
  </mergeCells>
  <pageMargins left="0.7" right="0.7" top="0.78740157499999996" bottom="0.78740157499999996" header="0.3" footer="0.3"/>
  <pageSetup paperSize="9" orientation="portrait" r:id="rId2"/>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3F4C0E-9087-468B-BD25-8EF423C6D475}">
  <sheetPr codeName="Tabelle11"/>
  <dimension ref="A1:K117"/>
  <sheetViews>
    <sheetView workbookViewId="0">
      <selection activeCell="K1" sqref="K1"/>
    </sheetView>
  </sheetViews>
  <sheetFormatPr baseColWidth="10" defaultColWidth="10.69921875" defaultRowHeight="13.8" x14ac:dyDescent="0.25"/>
  <cols>
    <col min="1" max="2" width="4.69921875" customWidth="1"/>
    <col min="3" max="3" width="13.09765625" bestFit="1" customWidth="1"/>
    <col min="4" max="4" width="15.19921875" bestFit="1" customWidth="1"/>
    <col min="5" max="9" width="12.09765625" style="95" customWidth="1"/>
    <col min="11" max="11" width="62.69921875" customWidth="1"/>
  </cols>
  <sheetData>
    <row r="1" spans="1:11" ht="48" customHeight="1" x14ac:dyDescent="0.25">
      <c r="A1">
        <v>0</v>
      </c>
      <c r="B1">
        <v>0</v>
      </c>
      <c r="C1" s="70" t="s">
        <v>18</v>
      </c>
      <c r="D1" s="70" t="s">
        <v>105</v>
      </c>
      <c r="E1" s="92" t="s">
        <v>94</v>
      </c>
      <c r="F1" s="92" t="s">
        <v>106</v>
      </c>
      <c r="G1" s="93" t="s">
        <v>107</v>
      </c>
      <c r="H1" s="93" t="s">
        <v>108</v>
      </c>
      <c r="I1" s="94" t="s">
        <v>96</v>
      </c>
      <c r="K1" s="118" t="s">
        <v>127</v>
      </c>
    </row>
    <row r="2" spans="1:11" x14ac:dyDescent="0.25">
      <c r="A2">
        <f t="shared" ref="A2:A33" ca="1" si="0">IF(OR(A1=-1,A1=ROWS(rng_Projekt)+ROWS(rng_Personal)+ROWS(rng_Miete)+ROWS(rng_Reise)),-1,A1+1)</f>
        <v>1</v>
      </c>
      <c r="B2" cm="1">
        <f t="array" aca="1" ref="B2" ca="1">_xlfn.IFS(A2=-1,0,C2=C1,B1+1,TRUE(),0)</f>
        <v>0</v>
      </c>
      <c r="C2" t="str" cm="1">
        <f t="array" aca="1" ref="C2" ca="1">_xlfn.IFS(A2=-1,"",A2&lt;=ROWS(rng_Projekt),"Projektkosten",A2&lt;=ROWS(rng_Projekt)+ROWS(rng_Personal),"Personalkosten",A2&lt;=ROWS(rng_Projekt)+ROWS(rng_Personal)+ROWS(rng_Miete),"Mietkosten",A2&lt;=ROWS(rng_Projekt)+ROWS(rng_Personal)+ROWS(rng_Miete)+ROWS(rng_Reise),"Reisekosten")</f>
        <v>Projektkosten</v>
      </c>
      <c r="D2" cm="1">
        <f t="array" aca="1" ref="D2" ca="1">IF(A2=-1,"",OFFSET(_xlfn.IFS(C2="Projektkosten",rng_Projekt,C2="Personalkosten",rng_Personal,C2="Mietkosten",rng_Miete,C2="Reisekosten",rng_Reise),B2,1,1,1))</f>
        <v>0</v>
      </c>
      <c r="E2" s="95" cm="1">
        <f t="array" aca="1" ref="E2" ca="1">IF(A2=-1,"",OFFSET(_xlfn.IFS(C2="Projektkosten",rng_Projekt,C2="Personalkosten",rng_Personal,C2="Mietkosten",rng_Miete,C2="Reisekosten",rng_Reise),B2,2,1,1))</f>
        <v>0</v>
      </c>
      <c r="F2" s="95" cm="1">
        <f t="array" aca="1" ref="F2" ca="1">IF(A2=-1,"",OFFSET(_xlfn.IFS(C2="Projektkosten",rng_Projekt,C2="Personalkosten",rng_Personal,C2="Mietkosten",rng_Miete,C2="Reisekosten",rng_Reise),B2,2,1,1))</f>
        <v>0</v>
      </c>
      <c r="G2" s="95" cm="1">
        <f t="array" aca="1" ref="G2" ca="1">IF(A2=-1,"",OFFSET(_xlfn.IFS(C2="Projektkosten",rng_Projekt,C2="Personalkosten",rng_Personal,C2="Mietkosten",rng_Miete,C2="Reisekosten",rng_Reise),B2,4,1,1))</f>
        <v>0</v>
      </c>
      <c r="H2" s="95" cm="1">
        <f t="array" aca="1" ref="H2" ca="1">IF(A2=-1,"",OFFSET(_xlfn.IFS(C2="Projektkosten",rng_Projekt,C2="Personalkosten",rng_Personal,C2="Mietkosten",rng_Miete,C2="Reisekosten",rng_Reise),B2,5,1,1))</f>
        <v>0</v>
      </c>
      <c r="I2" s="95" cm="1">
        <f t="array" aca="1" ref="I2" ca="1">IF(A2=-1,"",OFFSET(_xlfn.IFS(C2="Projektkosten",rng_Projekt,C2="Personalkosten",rng_Personal,C2="Mietkosten",rng_Miete,C2="Reisekosten",rng_Reise),B2,6,1,1))</f>
        <v>0</v>
      </c>
    </row>
    <row r="3" spans="1:11" x14ac:dyDescent="0.25">
      <c r="A3">
        <f t="shared" ca="1" si="0"/>
        <v>2</v>
      </c>
      <c r="B3" cm="1">
        <f t="array" aca="1" ref="B3" ca="1">_xlfn.IFS(A3=-1,0,C3=C2,B2+1,TRUE(),0)</f>
        <v>0</v>
      </c>
      <c r="C3" t="str" cm="1">
        <f t="array" aca="1" ref="C3" ca="1">_xlfn.IFS(A3=-1,"",A3&lt;=ROWS(rng_Projekt),"Projektkosten",A3&lt;=ROWS(rng_Projekt)+ROWS(rng_Personal),"Personalkosten",A3&lt;=ROWS(rng_Projekt)+ROWS(rng_Personal)+ROWS(rng_Miete),"Mietkosten",A3&lt;=ROWS(rng_Projekt)+ROWS(rng_Personal)+ROWS(rng_Miete)+ROWS(rng_Reise),"Reisekosten")</f>
        <v>Personalkosten</v>
      </c>
      <c r="D3" cm="1">
        <f t="array" aca="1" ref="D3" ca="1">IF(A3=-1,"",OFFSET(_xlfn.IFS(C3="Projektkosten",rng_Projekt,C3="Personalkosten",rng_Personal,C3="Mietkosten",rng_Miete,C3="Reisekosten",rng_Reise),B3,1,1,1))</f>
        <v>0</v>
      </c>
      <c r="E3" s="95" cm="1">
        <f t="array" aca="1" ref="E3" ca="1">IF(A3=-1,"",OFFSET(_xlfn.IFS(C3="Projektkosten",rng_Projekt,C3="Personalkosten",rng_Personal,C3="Mietkosten",rng_Miete,C3="Reisekosten",rng_Reise),B3,2,1,1))</f>
        <v>0</v>
      </c>
      <c r="F3" s="95" cm="1">
        <f t="array" aca="1" ref="F3" ca="1">IF(A3=-1,"",OFFSET(_xlfn.IFS(C3="Projektkosten",rng_Projekt,C3="Personalkosten",rng_Personal,C3="Mietkosten",rng_Miete,C3="Reisekosten",rng_Reise),B3,2,1,1))</f>
        <v>0</v>
      </c>
      <c r="G3" s="95" cm="1">
        <f t="array" aca="1" ref="G3" ca="1">IF(A3=-1,"",OFFSET(_xlfn.IFS(C3="Projektkosten",rng_Projekt,C3="Personalkosten",rng_Personal,C3="Mietkosten",rng_Miete,C3="Reisekosten",rng_Reise),B3,4,1,1))</f>
        <v>0</v>
      </c>
      <c r="H3" s="95" cm="1">
        <f t="array" aca="1" ref="H3" ca="1">IF(A3=-1,"",OFFSET(_xlfn.IFS(C3="Projektkosten",rng_Projekt,C3="Personalkosten",rng_Personal,C3="Mietkosten",rng_Miete,C3="Reisekosten",rng_Reise),B3,5,1,1))</f>
        <v>0</v>
      </c>
      <c r="I3" s="95" cm="1">
        <f t="array" aca="1" ref="I3" ca="1">IF(A3=-1,"",OFFSET(_xlfn.IFS(C3="Projektkosten",rng_Projekt,C3="Personalkosten",rng_Personal,C3="Mietkosten",rng_Miete,C3="Reisekosten",rng_Reise),B3,6,1,1))</f>
        <v>0</v>
      </c>
    </row>
    <row r="4" spans="1:11" x14ac:dyDescent="0.25">
      <c r="A4">
        <f t="shared" ca="1" si="0"/>
        <v>3</v>
      </c>
      <c r="B4" cm="1">
        <f t="array" aca="1" ref="B4" ca="1">_xlfn.IFS(A4=-1,0,C4=C3,B3+1,TRUE(),0)</f>
        <v>0</v>
      </c>
      <c r="C4" t="str" cm="1">
        <f t="array" aca="1" ref="C4" ca="1">_xlfn.IFS(A4=-1,"",A4&lt;=ROWS(rng_Projekt),"Projektkosten",A4&lt;=ROWS(rng_Projekt)+ROWS(rng_Personal),"Personalkosten",A4&lt;=ROWS(rng_Projekt)+ROWS(rng_Personal)+ROWS(rng_Miete),"Mietkosten",A4&lt;=ROWS(rng_Projekt)+ROWS(rng_Personal)+ROWS(rng_Miete)+ROWS(rng_Reise),"Reisekosten")</f>
        <v>Mietkosten</v>
      </c>
      <c r="D4" cm="1">
        <f t="array" aca="1" ref="D4" ca="1">IF(A4=-1,"",OFFSET(_xlfn.IFS(C4="Projektkosten",rng_Projekt,C4="Personalkosten",rng_Personal,C4="Mietkosten",rng_Miete,C4="Reisekosten",rng_Reise),B4,1,1,1))</f>
        <v>0</v>
      </c>
      <c r="E4" s="95" cm="1">
        <f t="array" aca="1" ref="E4" ca="1">IF(A4=-1,"",OFFSET(_xlfn.IFS(C4="Projektkosten",rng_Projekt,C4="Personalkosten",rng_Personal,C4="Mietkosten",rng_Miete,C4="Reisekosten",rng_Reise),B4,2,1,1))</f>
        <v>0</v>
      </c>
      <c r="F4" s="95" cm="1">
        <f t="array" aca="1" ref="F4" ca="1">IF(A4=-1,"",OFFSET(_xlfn.IFS(C4="Projektkosten",rng_Projekt,C4="Personalkosten",rng_Personal,C4="Mietkosten",rng_Miete,C4="Reisekosten",rng_Reise),B4,2,1,1))</f>
        <v>0</v>
      </c>
      <c r="G4" s="95" cm="1">
        <f t="array" aca="1" ref="G4" ca="1">IF(A4=-1,"",OFFSET(_xlfn.IFS(C4="Projektkosten",rng_Projekt,C4="Personalkosten",rng_Personal,C4="Mietkosten",rng_Miete,C4="Reisekosten",rng_Reise),B4,4,1,1))</f>
        <v>0</v>
      </c>
      <c r="H4" s="95" cm="1">
        <f t="array" aca="1" ref="H4" ca="1">IF(A4=-1,"",OFFSET(_xlfn.IFS(C4="Projektkosten",rng_Projekt,C4="Personalkosten",rng_Personal,C4="Mietkosten",rng_Miete,C4="Reisekosten",rng_Reise),B4,5,1,1))</f>
        <v>0</v>
      </c>
      <c r="I4" s="95" cm="1">
        <f t="array" aca="1" ref="I4" ca="1">IF(A4=-1,"",OFFSET(_xlfn.IFS(C4="Projektkosten",rng_Projekt,C4="Personalkosten",rng_Personal,C4="Mietkosten",rng_Miete,C4="Reisekosten",rng_Reise),B4,6,1,1))</f>
        <v>0</v>
      </c>
    </row>
    <row r="5" spans="1:11" x14ac:dyDescent="0.25">
      <c r="A5">
        <f t="shared" ca="1" si="0"/>
        <v>4</v>
      </c>
      <c r="B5" cm="1">
        <f t="array" aca="1" ref="B5" ca="1">_xlfn.IFS(A5=-1,0,C5=C4,B4+1,TRUE(),0)</f>
        <v>1</v>
      </c>
      <c r="C5" t="str" cm="1">
        <f t="array" aca="1" ref="C5" ca="1">_xlfn.IFS(A5=-1,"",A5&lt;=ROWS(rng_Projekt),"Projektkosten",A5&lt;=ROWS(rng_Projekt)+ROWS(rng_Personal),"Personalkosten",A5&lt;=ROWS(rng_Projekt)+ROWS(rng_Personal)+ROWS(rng_Miete),"Mietkosten",A5&lt;=ROWS(rng_Projekt)+ROWS(rng_Personal)+ROWS(rng_Miete)+ROWS(rng_Reise),"Reisekosten")</f>
        <v>Mietkosten</v>
      </c>
      <c r="D5" cm="1">
        <f t="array" aca="1" ref="D5" ca="1">IF(A5=-1,"",OFFSET(_xlfn.IFS(C5="Projektkosten",rng_Projekt,C5="Personalkosten",rng_Personal,C5="Mietkosten",rng_Miete,C5="Reisekosten",rng_Reise),B5,1,1,1))</f>
        <v>0</v>
      </c>
      <c r="E5" s="95" cm="1">
        <f t="array" aca="1" ref="E5" ca="1">IF(A5=-1,"",OFFSET(_xlfn.IFS(C5="Projektkosten",rng_Projekt,C5="Personalkosten",rng_Personal,C5="Mietkosten",rng_Miete,C5="Reisekosten",rng_Reise),B5,2,1,1))</f>
        <v>0</v>
      </c>
      <c r="F5" s="95" cm="1">
        <f t="array" aca="1" ref="F5" ca="1">IF(A5=-1,"",OFFSET(_xlfn.IFS(C5="Projektkosten",rng_Projekt,C5="Personalkosten",rng_Personal,C5="Mietkosten",rng_Miete,C5="Reisekosten",rng_Reise),B5,2,1,1))</f>
        <v>0</v>
      </c>
      <c r="G5" s="95" cm="1">
        <f t="array" aca="1" ref="G5" ca="1">IF(A5=-1,"",OFFSET(_xlfn.IFS(C5="Projektkosten",rng_Projekt,C5="Personalkosten",rng_Personal,C5="Mietkosten",rng_Miete,C5="Reisekosten",rng_Reise),B5,4,1,1))</f>
        <v>0</v>
      </c>
      <c r="H5" s="95" cm="1">
        <f t="array" aca="1" ref="H5" ca="1">IF(A5=-1,"",OFFSET(_xlfn.IFS(C5="Projektkosten",rng_Projekt,C5="Personalkosten",rng_Personal,C5="Mietkosten",rng_Miete,C5="Reisekosten",rng_Reise),B5,5,1,1))</f>
        <v>0</v>
      </c>
      <c r="I5" s="95" cm="1">
        <f t="array" aca="1" ref="I5" ca="1">IF(A5=-1,"",OFFSET(_xlfn.IFS(C5="Projektkosten",rng_Projekt,C5="Personalkosten",rng_Personal,C5="Mietkosten",rng_Miete,C5="Reisekosten",rng_Reise),B5,6,1,1))</f>
        <v>0</v>
      </c>
    </row>
    <row r="6" spans="1:11" x14ac:dyDescent="0.25">
      <c r="A6">
        <f t="shared" ca="1" si="0"/>
        <v>5</v>
      </c>
      <c r="B6" cm="1">
        <f t="array" aca="1" ref="B6" ca="1">_xlfn.IFS(A6=-1,0,C6=C5,B5+1,TRUE(),0)</f>
        <v>2</v>
      </c>
      <c r="C6" t="str" cm="1">
        <f t="array" aca="1" ref="C6" ca="1">_xlfn.IFS(A6=-1,"",A6&lt;=ROWS(rng_Projekt),"Projektkosten",A6&lt;=ROWS(rng_Projekt)+ROWS(rng_Personal),"Personalkosten",A6&lt;=ROWS(rng_Projekt)+ROWS(rng_Personal)+ROWS(rng_Miete),"Mietkosten",A6&lt;=ROWS(rng_Projekt)+ROWS(rng_Personal)+ROWS(rng_Miete)+ROWS(rng_Reise),"Reisekosten")</f>
        <v>Mietkosten</v>
      </c>
      <c r="D6" cm="1">
        <f t="array" aca="1" ref="D6" ca="1">IF(A6=-1,"",OFFSET(_xlfn.IFS(C6="Projektkosten",rng_Projekt,C6="Personalkosten",rng_Personal,C6="Mietkosten",rng_Miete,C6="Reisekosten",rng_Reise),B6,1,1,1))</f>
        <v>0</v>
      </c>
      <c r="E6" s="95" cm="1">
        <f t="array" aca="1" ref="E6" ca="1">IF(A6=-1,"",OFFSET(_xlfn.IFS(C6="Projektkosten",rng_Projekt,C6="Personalkosten",rng_Personal,C6="Mietkosten",rng_Miete,C6="Reisekosten",rng_Reise),B6,2,1,1))</f>
        <v>0</v>
      </c>
      <c r="F6" s="95" cm="1">
        <f t="array" aca="1" ref="F6" ca="1">IF(A6=-1,"",OFFSET(_xlfn.IFS(C6="Projektkosten",rng_Projekt,C6="Personalkosten",rng_Personal,C6="Mietkosten",rng_Miete,C6="Reisekosten",rng_Reise),B6,2,1,1))</f>
        <v>0</v>
      </c>
      <c r="G6" s="95" cm="1">
        <f t="array" aca="1" ref="G6" ca="1">IF(A6=-1,"",OFFSET(_xlfn.IFS(C6="Projektkosten",rng_Projekt,C6="Personalkosten",rng_Personal,C6="Mietkosten",rng_Miete,C6="Reisekosten",rng_Reise),B6,4,1,1))</f>
        <v>0</v>
      </c>
      <c r="H6" s="95" cm="1">
        <f t="array" aca="1" ref="H6" ca="1">IF(A6=-1,"",OFFSET(_xlfn.IFS(C6="Projektkosten",rng_Projekt,C6="Personalkosten",rng_Personal,C6="Mietkosten",rng_Miete,C6="Reisekosten",rng_Reise),B6,5,1,1))</f>
        <v>0</v>
      </c>
      <c r="I6" s="95" cm="1">
        <f t="array" aca="1" ref="I6" ca="1">IF(A6=-1,"",OFFSET(_xlfn.IFS(C6="Projektkosten",rng_Projekt,C6="Personalkosten",rng_Personal,C6="Mietkosten",rng_Miete,C6="Reisekosten",rng_Reise),B6,6,1,1))</f>
        <v>0</v>
      </c>
    </row>
    <row r="7" spans="1:11" x14ac:dyDescent="0.25">
      <c r="A7">
        <f t="shared" ca="1" si="0"/>
        <v>6</v>
      </c>
      <c r="B7" cm="1">
        <f t="array" aca="1" ref="B7" ca="1">_xlfn.IFS(A7=-1,0,C7=C6,B6+1,TRUE(),0)</f>
        <v>3</v>
      </c>
      <c r="C7" t="str" cm="1">
        <f t="array" aca="1" ref="C7" ca="1">_xlfn.IFS(A7=-1,"",A7&lt;=ROWS(rng_Projekt),"Projektkosten",A7&lt;=ROWS(rng_Projekt)+ROWS(rng_Personal),"Personalkosten",A7&lt;=ROWS(rng_Projekt)+ROWS(rng_Personal)+ROWS(rng_Miete),"Mietkosten",A7&lt;=ROWS(rng_Projekt)+ROWS(rng_Personal)+ROWS(rng_Miete)+ROWS(rng_Reise),"Reisekosten")</f>
        <v>Mietkosten</v>
      </c>
      <c r="D7" cm="1">
        <f t="array" aca="1" ref="D7" ca="1">IF(A7=-1,"",OFFSET(_xlfn.IFS(C7="Projektkosten",rng_Projekt,C7="Personalkosten",rng_Personal,C7="Mietkosten",rng_Miete,C7="Reisekosten",rng_Reise),B7,1,1,1))</f>
        <v>0</v>
      </c>
      <c r="E7" s="95" cm="1">
        <f t="array" aca="1" ref="E7" ca="1">IF(A7=-1,"",OFFSET(_xlfn.IFS(C7="Projektkosten",rng_Projekt,C7="Personalkosten",rng_Personal,C7="Mietkosten",rng_Miete,C7="Reisekosten",rng_Reise),B7,2,1,1))</f>
        <v>0</v>
      </c>
      <c r="F7" s="95" cm="1">
        <f t="array" aca="1" ref="F7" ca="1">IF(A7=-1,"",OFFSET(_xlfn.IFS(C7="Projektkosten",rng_Projekt,C7="Personalkosten",rng_Personal,C7="Mietkosten",rng_Miete,C7="Reisekosten",rng_Reise),B7,2,1,1))</f>
        <v>0</v>
      </c>
      <c r="G7" s="95" cm="1">
        <f t="array" aca="1" ref="G7" ca="1">IF(A7=-1,"",OFFSET(_xlfn.IFS(C7="Projektkosten",rng_Projekt,C7="Personalkosten",rng_Personal,C7="Mietkosten",rng_Miete,C7="Reisekosten",rng_Reise),B7,4,1,1))</f>
        <v>0</v>
      </c>
      <c r="H7" s="95" cm="1">
        <f t="array" aca="1" ref="H7" ca="1">IF(A7=-1,"",OFFSET(_xlfn.IFS(C7="Projektkosten",rng_Projekt,C7="Personalkosten",rng_Personal,C7="Mietkosten",rng_Miete,C7="Reisekosten",rng_Reise),B7,5,1,1))</f>
        <v>0</v>
      </c>
      <c r="I7" s="95" cm="1">
        <f t="array" aca="1" ref="I7" ca="1">IF(A7=-1,"",OFFSET(_xlfn.IFS(C7="Projektkosten",rng_Projekt,C7="Personalkosten",rng_Personal,C7="Mietkosten",rng_Miete,C7="Reisekosten",rng_Reise),B7,6,1,1))</f>
        <v>0</v>
      </c>
    </row>
    <row r="8" spans="1:11" x14ac:dyDescent="0.25">
      <c r="A8">
        <f t="shared" ca="1" si="0"/>
        <v>7</v>
      </c>
      <c r="B8" cm="1">
        <f t="array" aca="1" ref="B8" ca="1">_xlfn.IFS(A8=-1,0,C8=C7,B7+1,TRUE(),0)</f>
        <v>0</v>
      </c>
      <c r="C8" t="str" cm="1">
        <f t="array" aca="1" ref="C8" ca="1">_xlfn.IFS(A8=-1,"",A8&lt;=ROWS(rng_Projekt),"Projektkosten",A8&lt;=ROWS(rng_Projekt)+ROWS(rng_Personal),"Personalkosten",A8&lt;=ROWS(rng_Projekt)+ROWS(rng_Personal)+ROWS(rng_Miete),"Mietkosten",A8&lt;=ROWS(rng_Projekt)+ROWS(rng_Personal)+ROWS(rng_Miete)+ROWS(rng_Reise),"Reisekosten")</f>
        <v>Reisekosten</v>
      </c>
      <c r="D8" t="str" cm="1">
        <f t="array" aca="1" ref="D8" ca="1">IF(A8=-1,"",OFFSET(_xlfn.IFS(C8="Projektkosten",rng_Projekt,C8="Personalkosten",rng_Personal,C8="Mietkosten",rng_Miete,C8="Reisekosten",rng_Reise),B8,1,1,1))</f>
        <v>Reisekosten</v>
      </c>
      <c r="E8" s="95" cm="1">
        <f t="array" aca="1" ref="E8" ca="1">IF(A8=-1,"",OFFSET(_xlfn.IFS(C8="Projektkosten",rng_Projekt,C8="Personalkosten",rng_Personal,C8="Mietkosten",rng_Miete,C8="Reisekosten",rng_Reise),B8,2,1,1))</f>
        <v>0</v>
      </c>
      <c r="F8" s="95" cm="1">
        <f t="array" aca="1" ref="F8" ca="1">IF(A8=-1,"",OFFSET(_xlfn.IFS(C8="Projektkosten",rng_Projekt,C8="Personalkosten",rng_Personal,C8="Mietkosten",rng_Miete,C8="Reisekosten",rng_Reise),B8,2,1,1))</f>
        <v>0</v>
      </c>
      <c r="G8" s="95" cm="1">
        <f t="array" aca="1" ref="G8" ca="1">IF(A8=-1,"",OFFSET(_xlfn.IFS(C8="Projektkosten",rng_Projekt,C8="Personalkosten",rng_Personal,C8="Mietkosten",rng_Miete,C8="Reisekosten",rng_Reise),B8,4,1,1))</f>
        <v>0</v>
      </c>
      <c r="H8" s="95" cm="1">
        <f t="array" aca="1" ref="H8" ca="1">IF(A8=-1,"",OFFSET(_xlfn.IFS(C8="Projektkosten",rng_Projekt,C8="Personalkosten",rng_Personal,C8="Mietkosten",rng_Miete,C8="Reisekosten",rng_Reise),B8,5,1,1))</f>
        <v>0</v>
      </c>
      <c r="I8" s="95" cm="1">
        <f t="array" aca="1" ref="I8" ca="1">IF(A8=-1,"",OFFSET(_xlfn.IFS(C8="Projektkosten",rng_Projekt,C8="Personalkosten",rng_Personal,C8="Mietkosten",rng_Miete,C8="Reisekosten",rng_Reise),B8,6,1,1))</f>
        <v>0</v>
      </c>
    </row>
    <row r="9" spans="1:11" x14ac:dyDescent="0.25">
      <c r="A9">
        <f t="shared" ca="1" si="0"/>
        <v>-1</v>
      </c>
      <c r="B9" cm="1">
        <f t="array" aca="1" ref="B9" ca="1">_xlfn.IFS(A9=-1,0,C9=C8,B8+1,TRUE(),0)</f>
        <v>0</v>
      </c>
      <c r="C9" t="str" cm="1">
        <f t="array" aca="1" ref="C9" ca="1">_xlfn.IFS(A9=-1,"",A9&lt;=ROWS(rng_Projekt),"Projektkosten",A9&lt;=ROWS(rng_Projekt)+ROWS(rng_Personal),"Personalkosten",A9&lt;=ROWS(rng_Projekt)+ROWS(rng_Personal)+ROWS(rng_Miete),"Mietkosten",A9&lt;=ROWS(rng_Projekt)+ROWS(rng_Personal)+ROWS(rng_Miete)+ROWS(rng_Reise),"Reisekosten")</f>
        <v/>
      </c>
      <c r="D9" t="str" cm="1">
        <f t="array" aca="1" ref="D9" ca="1">IF(A9=-1,"",OFFSET(_xlfn.IFS(C9="Projektkosten",rng_Projekt,C9="Personalkosten",rng_Personal,C9="Mietkosten",rng_Miete,C9="Reisekosten",rng_Reise),B9,1,1,1))</f>
        <v/>
      </c>
      <c r="E9" s="95" t="str" cm="1">
        <f t="array" aca="1" ref="E9" ca="1">IF(A9=-1,"",OFFSET(_xlfn.IFS(C9="Projektkosten",rng_Projekt,C9="Personalkosten",rng_Personal,C9="Mietkosten",rng_Miete,C9="Reisekosten",rng_Reise),B9,2,1,1))</f>
        <v/>
      </c>
      <c r="F9" s="95" t="str" cm="1">
        <f t="array" aca="1" ref="F9" ca="1">IF(A9=-1,"",OFFSET(_xlfn.IFS(C9="Projektkosten",rng_Projekt,C9="Personalkosten",rng_Personal,C9="Mietkosten",rng_Miete,C9="Reisekosten",rng_Reise),B9,2,1,1))</f>
        <v/>
      </c>
      <c r="G9" s="95" t="str" cm="1">
        <f t="array" aca="1" ref="G9" ca="1">IF(A9=-1,"",OFFSET(_xlfn.IFS(C9="Projektkosten",rng_Projekt,C9="Personalkosten",rng_Personal,C9="Mietkosten",rng_Miete,C9="Reisekosten",rng_Reise),B9,4,1,1))</f>
        <v/>
      </c>
      <c r="H9" s="95" t="str" cm="1">
        <f t="array" aca="1" ref="H9" ca="1">IF(A9=-1,"",OFFSET(_xlfn.IFS(C9="Projektkosten",rng_Projekt,C9="Personalkosten",rng_Personal,C9="Mietkosten",rng_Miete,C9="Reisekosten",rng_Reise),B9,5,1,1))</f>
        <v/>
      </c>
      <c r="I9" s="95" t="str" cm="1">
        <f t="array" aca="1" ref="I9" ca="1">IF(A9=-1,"",OFFSET(_xlfn.IFS(C9="Projektkosten",rng_Projekt,C9="Personalkosten",rng_Personal,C9="Mietkosten",rng_Miete,C9="Reisekosten",rng_Reise),B9,6,1,1))</f>
        <v/>
      </c>
    </row>
    <row r="10" spans="1:11" x14ac:dyDescent="0.25">
      <c r="A10">
        <f t="shared" ca="1" si="0"/>
        <v>-1</v>
      </c>
      <c r="B10" cm="1">
        <f t="array" aca="1" ref="B10" ca="1">_xlfn.IFS(A10=-1,0,C10=C9,B9+1,TRUE(),0)</f>
        <v>0</v>
      </c>
      <c r="C10" t="str" cm="1">
        <f t="array" aca="1" ref="C10" ca="1">_xlfn.IFS(A10=-1,"",A10&lt;=ROWS(rng_Projekt),"Projektkosten",A10&lt;=ROWS(rng_Projekt)+ROWS(rng_Personal),"Personalkosten",A10&lt;=ROWS(rng_Projekt)+ROWS(rng_Personal)+ROWS(rng_Miete),"Mietkosten",A10&lt;=ROWS(rng_Projekt)+ROWS(rng_Personal)+ROWS(rng_Miete)+ROWS(rng_Reise),"Reisekosten")</f>
        <v/>
      </c>
      <c r="D10" t="str" cm="1">
        <f t="array" aca="1" ref="D10" ca="1">IF(A10=-1,"",OFFSET(_xlfn.IFS(C10="Projektkosten",rng_Projekt,C10="Personalkosten",rng_Personal,C10="Mietkosten",rng_Miete,C10="Reisekosten",rng_Reise),B10,1,1,1))</f>
        <v/>
      </c>
      <c r="E10" s="95" t="str" cm="1">
        <f t="array" aca="1" ref="E10" ca="1">IF(A10=-1,"",OFFSET(_xlfn.IFS(C10="Projektkosten",rng_Projekt,C10="Personalkosten",rng_Personal,C10="Mietkosten",rng_Miete,C10="Reisekosten",rng_Reise),B10,2,1,1))</f>
        <v/>
      </c>
      <c r="F10" s="95" t="str" cm="1">
        <f t="array" aca="1" ref="F10" ca="1">IF(A10=-1,"",OFFSET(_xlfn.IFS(C10="Projektkosten",rng_Projekt,C10="Personalkosten",rng_Personal,C10="Mietkosten",rng_Miete,C10="Reisekosten",rng_Reise),B10,2,1,1))</f>
        <v/>
      </c>
      <c r="G10" s="95" t="str" cm="1">
        <f t="array" aca="1" ref="G10" ca="1">IF(A10=-1,"",OFFSET(_xlfn.IFS(C10="Projektkosten",rng_Projekt,C10="Personalkosten",rng_Personal,C10="Mietkosten",rng_Miete,C10="Reisekosten",rng_Reise),B10,4,1,1))</f>
        <v/>
      </c>
      <c r="H10" s="95" t="str" cm="1">
        <f t="array" aca="1" ref="H10" ca="1">IF(A10=-1,"",OFFSET(_xlfn.IFS(C10="Projektkosten",rng_Projekt,C10="Personalkosten",rng_Personal,C10="Mietkosten",rng_Miete,C10="Reisekosten",rng_Reise),B10,5,1,1))</f>
        <v/>
      </c>
      <c r="I10" s="95" t="str" cm="1">
        <f t="array" aca="1" ref="I10" ca="1">IF(A10=-1,"",OFFSET(_xlfn.IFS(C10="Projektkosten",rng_Projekt,C10="Personalkosten",rng_Personal,C10="Mietkosten",rng_Miete,C10="Reisekosten",rng_Reise),B10,6,1,1))</f>
        <v/>
      </c>
    </row>
    <row r="11" spans="1:11" x14ac:dyDescent="0.25">
      <c r="A11">
        <f t="shared" ca="1" si="0"/>
        <v>-1</v>
      </c>
      <c r="B11" cm="1">
        <f t="array" aca="1" ref="B11" ca="1">_xlfn.IFS(A11=-1,0,C11=C10,B10+1,TRUE(),0)</f>
        <v>0</v>
      </c>
      <c r="C11" t="str" cm="1">
        <f t="array" aca="1" ref="C11" ca="1">_xlfn.IFS(A11=-1,"",A11&lt;=ROWS(rng_Projekt),"Projektkosten",A11&lt;=ROWS(rng_Projekt)+ROWS(rng_Personal),"Personalkosten",A11&lt;=ROWS(rng_Projekt)+ROWS(rng_Personal)+ROWS(rng_Miete),"Mietkosten",A11&lt;=ROWS(rng_Projekt)+ROWS(rng_Personal)+ROWS(rng_Miete)+ROWS(rng_Reise),"Reisekosten")</f>
        <v/>
      </c>
      <c r="D11" t="str" cm="1">
        <f t="array" aca="1" ref="D11" ca="1">IF(A11=-1,"",OFFSET(_xlfn.IFS(C11="Projektkosten",rng_Projekt,C11="Personalkosten",rng_Personal,C11="Mietkosten",rng_Miete,C11="Reisekosten",rng_Reise),B11,1,1,1))</f>
        <v/>
      </c>
      <c r="E11" s="95" t="str" cm="1">
        <f t="array" aca="1" ref="E11" ca="1">IF(A11=-1,"",OFFSET(_xlfn.IFS(C11="Projektkosten",rng_Projekt,C11="Personalkosten",rng_Personal,C11="Mietkosten",rng_Miete,C11="Reisekosten",rng_Reise),B11,2,1,1))</f>
        <v/>
      </c>
      <c r="F11" s="95" t="str" cm="1">
        <f t="array" aca="1" ref="F11" ca="1">IF(A11=-1,"",OFFSET(_xlfn.IFS(C11="Projektkosten",rng_Projekt,C11="Personalkosten",rng_Personal,C11="Mietkosten",rng_Miete,C11="Reisekosten",rng_Reise),B11,2,1,1))</f>
        <v/>
      </c>
      <c r="G11" s="95" t="str" cm="1">
        <f t="array" aca="1" ref="G11" ca="1">IF(A11=-1,"",OFFSET(_xlfn.IFS(C11="Projektkosten",rng_Projekt,C11="Personalkosten",rng_Personal,C11="Mietkosten",rng_Miete,C11="Reisekosten",rng_Reise),B11,4,1,1))</f>
        <v/>
      </c>
      <c r="H11" s="95" t="str" cm="1">
        <f t="array" aca="1" ref="H11" ca="1">IF(A11=-1,"",OFFSET(_xlfn.IFS(C11="Projektkosten",rng_Projekt,C11="Personalkosten",rng_Personal,C11="Mietkosten",rng_Miete,C11="Reisekosten",rng_Reise),B11,5,1,1))</f>
        <v/>
      </c>
      <c r="I11" s="95" t="str" cm="1">
        <f t="array" aca="1" ref="I11" ca="1">IF(A11=-1,"",OFFSET(_xlfn.IFS(C11="Projektkosten",rng_Projekt,C11="Personalkosten",rng_Personal,C11="Mietkosten",rng_Miete,C11="Reisekosten",rng_Reise),B11,6,1,1))</f>
        <v/>
      </c>
    </row>
    <row r="12" spans="1:11" x14ac:dyDescent="0.25">
      <c r="A12">
        <f t="shared" ca="1" si="0"/>
        <v>-1</v>
      </c>
      <c r="B12" cm="1">
        <f t="array" aca="1" ref="B12" ca="1">_xlfn.IFS(A12=-1,0,C12=C11,B11+1,TRUE(),0)</f>
        <v>0</v>
      </c>
      <c r="C12" t="str" cm="1">
        <f t="array" aca="1" ref="C12" ca="1">_xlfn.IFS(A12=-1,"",A12&lt;=ROWS(rng_Projekt),"Projektkosten",A12&lt;=ROWS(rng_Projekt)+ROWS(rng_Personal),"Personalkosten",A12&lt;=ROWS(rng_Projekt)+ROWS(rng_Personal)+ROWS(rng_Miete),"Mietkosten",A12&lt;=ROWS(rng_Projekt)+ROWS(rng_Personal)+ROWS(rng_Miete)+ROWS(rng_Reise),"Reisekosten")</f>
        <v/>
      </c>
      <c r="D12" t="str" cm="1">
        <f t="array" aca="1" ref="D12" ca="1">IF(A12=-1,"",OFFSET(_xlfn.IFS(C12="Projektkosten",rng_Projekt,C12="Personalkosten",rng_Personal,C12="Mietkosten",rng_Miete,C12="Reisekosten",rng_Reise),B12,1,1,1))</f>
        <v/>
      </c>
      <c r="E12" s="95" t="str" cm="1">
        <f t="array" aca="1" ref="E12" ca="1">IF(A12=-1,"",OFFSET(_xlfn.IFS(C12="Projektkosten",rng_Projekt,C12="Personalkosten",rng_Personal,C12="Mietkosten",rng_Miete,C12="Reisekosten",rng_Reise),B12,2,1,1))</f>
        <v/>
      </c>
      <c r="F12" s="95" t="str" cm="1">
        <f t="array" aca="1" ref="F12" ca="1">IF(A12=-1,"",OFFSET(_xlfn.IFS(C12="Projektkosten",rng_Projekt,C12="Personalkosten",rng_Personal,C12="Mietkosten",rng_Miete,C12="Reisekosten",rng_Reise),B12,2,1,1))</f>
        <v/>
      </c>
      <c r="G12" s="95" t="str" cm="1">
        <f t="array" aca="1" ref="G12" ca="1">IF(A12=-1,"",OFFSET(_xlfn.IFS(C12="Projektkosten",rng_Projekt,C12="Personalkosten",rng_Personal,C12="Mietkosten",rng_Miete,C12="Reisekosten",rng_Reise),B12,4,1,1))</f>
        <v/>
      </c>
      <c r="H12" s="95" t="str" cm="1">
        <f t="array" aca="1" ref="H12" ca="1">IF(A12=-1,"",OFFSET(_xlfn.IFS(C12="Projektkosten",rng_Projekt,C12="Personalkosten",rng_Personal,C12="Mietkosten",rng_Miete,C12="Reisekosten",rng_Reise),B12,5,1,1))</f>
        <v/>
      </c>
      <c r="I12" s="95" t="str" cm="1">
        <f t="array" aca="1" ref="I12" ca="1">IF(A12=-1,"",OFFSET(_xlfn.IFS(C12="Projektkosten",rng_Projekt,C12="Personalkosten",rng_Personal,C12="Mietkosten",rng_Miete,C12="Reisekosten",rng_Reise),B12,6,1,1))</f>
        <v/>
      </c>
    </row>
    <row r="13" spans="1:11" x14ac:dyDescent="0.25">
      <c r="A13">
        <f t="shared" ca="1" si="0"/>
        <v>-1</v>
      </c>
      <c r="B13" cm="1">
        <f t="array" aca="1" ref="B13" ca="1">_xlfn.IFS(A13=-1,0,C13=C12,B12+1,TRUE(),0)</f>
        <v>0</v>
      </c>
      <c r="C13" t="str" cm="1">
        <f t="array" aca="1" ref="C13" ca="1">_xlfn.IFS(A13=-1,"",A13&lt;=ROWS(rng_Projekt),"Projektkosten",A13&lt;=ROWS(rng_Projekt)+ROWS(rng_Personal),"Personalkosten",A13&lt;=ROWS(rng_Projekt)+ROWS(rng_Personal)+ROWS(rng_Miete),"Mietkosten",A13&lt;=ROWS(rng_Projekt)+ROWS(rng_Personal)+ROWS(rng_Miete)+ROWS(rng_Reise),"Reisekosten")</f>
        <v/>
      </c>
      <c r="D13" t="str" cm="1">
        <f t="array" aca="1" ref="D13" ca="1">IF(A13=-1,"",OFFSET(_xlfn.IFS(C13="Projektkosten",rng_Projekt,C13="Personalkosten",rng_Personal,C13="Mietkosten",rng_Miete,C13="Reisekosten",rng_Reise),B13,1,1,1))</f>
        <v/>
      </c>
      <c r="E13" s="95" t="str" cm="1">
        <f t="array" aca="1" ref="E13" ca="1">IF(A13=-1,"",OFFSET(_xlfn.IFS(C13="Projektkosten",rng_Projekt,C13="Personalkosten",rng_Personal,C13="Mietkosten",rng_Miete,C13="Reisekosten",rng_Reise),B13,2,1,1))</f>
        <v/>
      </c>
      <c r="F13" s="95" t="str" cm="1">
        <f t="array" aca="1" ref="F13" ca="1">IF(A13=-1,"",OFFSET(_xlfn.IFS(C13="Projektkosten",rng_Projekt,C13="Personalkosten",rng_Personal,C13="Mietkosten",rng_Miete,C13="Reisekosten",rng_Reise),B13,2,1,1))</f>
        <v/>
      </c>
      <c r="G13" s="95" t="str" cm="1">
        <f t="array" aca="1" ref="G13" ca="1">IF(A13=-1,"",OFFSET(_xlfn.IFS(C13="Projektkosten",rng_Projekt,C13="Personalkosten",rng_Personal,C13="Mietkosten",rng_Miete,C13="Reisekosten",rng_Reise),B13,4,1,1))</f>
        <v/>
      </c>
      <c r="H13" s="95" t="str" cm="1">
        <f t="array" aca="1" ref="H13" ca="1">IF(A13=-1,"",OFFSET(_xlfn.IFS(C13="Projektkosten",rng_Projekt,C13="Personalkosten",rng_Personal,C13="Mietkosten",rng_Miete,C13="Reisekosten",rng_Reise),B13,5,1,1))</f>
        <v/>
      </c>
      <c r="I13" s="95" t="str" cm="1">
        <f t="array" aca="1" ref="I13" ca="1">IF(A13=-1,"",OFFSET(_xlfn.IFS(C13="Projektkosten",rng_Projekt,C13="Personalkosten",rng_Personal,C13="Mietkosten",rng_Miete,C13="Reisekosten",rng_Reise),B13,6,1,1))</f>
        <v/>
      </c>
    </row>
    <row r="14" spans="1:11" x14ac:dyDescent="0.25">
      <c r="A14">
        <f t="shared" ca="1" si="0"/>
        <v>-1</v>
      </c>
      <c r="B14" cm="1">
        <f t="array" aca="1" ref="B14" ca="1">_xlfn.IFS(A14=-1,0,C14=C13,B13+1,TRUE(),0)</f>
        <v>0</v>
      </c>
      <c r="C14" t="str" cm="1">
        <f t="array" aca="1" ref="C14" ca="1">_xlfn.IFS(A14=-1,"",A14&lt;=ROWS(rng_Projekt),"Projektkosten",A14&lt;=ROWS(rng_Projekt)+ROWS(rng_Personal),"Personalkosten",A14&lt;=ROWS(rng_Projekt)+ROWS(rng_Personal)+ROWS(rng_Miete),"Mietkosten",A14&lt;=ROWS(rng_Projekt)+ROWS(rng_Personal)+ROWS(rng_Miete)+ROWS(rng_Reise),"Reisekosten")</f>
        <v/>
      </c>
      <c r="D14" t="str" cm="1">
        <f t="array" aca="1" ref="D14" ca="1">IF(A14=-1,"",OFFSET(_xlfn.IFS(C14="Projektkosten",rng_Projekt,C14="Personalkosten",rng_Personal,C14="Mietkosten",rng_Miete,C14="Reisekosten",rng_Reise),B14,1,1,1))</f>
        <v/>
      </c>
      <c r="E14" s="95" t="str" cm="1">
        <f t="array" aca="1" ref="E14" ca="1">IF(A14=-1,"",OFFSET(_xlfn.IFS(C14="Projektkosten",rng_Projekt,C14="Personalkosten",rng_Personal,C14="Mietkosten",rng_Miete,C14="Reisekosten",rng_Reise),B14,2,1,1))</f>
        <v/>
      </c>
      <c r="F14" s="95" t="str" cm="1">
        <f t="array" aca="1" ref="F14" ca="1">IF(A14=-1,"",OFFSET(_xlfn.IFS(C14="Projektkosten",rng_Projekt,C14="Personalkosten",rng_Personal,C14="Mietkosten",rng_Miete,C14="Reisekosten",rng_Reise),B14,2,1,1))</f>
        <v/>
      </c>
      <c r="G14" s="95" t="str" cm="1">
        <f t="array" aca="1" ref="G14" ca="1">IF(A14=-1,"",OFFSET(_xlfn.IFS(C14="Projektkosten",rng_Projekt,C14="Personalkosten",rng_Personal,C14="Mietkosten",rng_Miete,C14="Reisekosten",rng_Reise),B14,4,1,1))</f>
        <v/>
      </c>
      <c r="H14" s="95" t="str" cm="1">
        <f t="array" aca="1" ref="H14" ca="1">IF(A14=-1,"",OFFSET(_xlfn.IFS(C14="Projektkosten",rng_Projekt,C14="Personalkosten",rng_Personal,C14="Mietkosten",rng_Miete,C14="Reisekosten",rng_Reise),B14,5,1,1))</f>
        <v/>
      </c>
      <c r="I14" s="95" t="str" cm="1">
        <f t="array" aca="1" ref="I14" ca="1">IF(A14=-1,"",OFFSET(_xlfn.IFS(C14="Projektkosten",rng_Projekt,C14="Personalkosten",rng_Personal,C14="Mietkosten",rng_Miete,C14="Reisekosten",rng_Reise),B14,6,1,1))</f>
        <v/>
      </c>
    </row>
    <row r="15" spans="1:11" x14ac:dyDescent="0.25">
      <c r="A15">
        <f t="shared" ca="1" si="0"/>
        <v>-1</v>
      </c>
      <c r="B15" cm="1">
        <f t="array" aca="1" ref="B15" ca="1">_xlfn.IFS(A15=-1,0,C15=C14,B14+1,TRUE(),0)</f>
        <v>0</v>
      </c>
      <c r="C15" t="str" cm="1">
        <f t="array" aca="1" ref="C15" ca="1">_xlfn.IFS(A15=-1,"",A15&lt;=ROWS(rng_Projekt),"Projektkosten",A15&lt;=ROWS(rng_Projekt)+ROWS(rng_Personal),"Personalkosten",A15&lt;=ROWS(rng_Projekt)+ROWS(rng_Personal)+ROWS(rng_Miete),"Mietkosten",A15&lt;=ROWS(rng_Projekt)+ROWS(rng_Personal)+ROWS(rng_Miete)+ROWS(rng_Reise),"Reisekosten")</f>
        <v/>
      </c>
      <c r="D15" t="str" cm="1">
        <f t="array" aca="1" ref="D15" ca="1">IF(A15=-1,"",OFFSET(_xlfn.IFS(C15="Projektkosten",rng_Projekt,C15="Personalkosten",rng_Personal,C15="Mietkosten",rng_Miete,C15="Reisekosten",rng_Reise),B15,1,1,1))</f>
        <v/>
      </c>
      <c r="E15" s="95" t="str" cm="1">
        <f t="array" aca="1" ref="E15" ca="1">IF(A15=-1,"",OFFSET(_xlfn.IFS(C15="Projektkosten",rng_Projekt,C15="Personalkosten",rng_Personal,C15="Mietkosten",rng_Miete,C15="Reisekosten",rng_Reise),B15,2,1,1))</f>
        <v/>
      </c>
      <c r="F15" s="95" t="str" cm="1">
        <f t="array" aca="1" ref="F15" ca="1">IF(A15=-1,"",OFFSET(_xlfn.IFS(C15="Projektkosten",rng_Projekt,C15="Personalkosten",rng_Personal,C15="Mietkosten",rng_Miete,C15="Reisekosten",rng_Reise),B15,2,1,1))</f>
        <v/>
      </c>
      <c r="G15" s="95" t="str" cm="1">
        <f t="array" aca="1" ref="G15" ca="1">IF(A15=-1,"",OFFSET(_xlfn.IFS(C15="Projektkosten",rng_Projekt,C15="Personalkosten",rng_Personal,C15="Mietkosten",rng_Miete,C15="Reisekosten",rng_Reise),B15,4,1,1))</f>
        <v/>
      </c>
      <c r="H15" s="95" t="str" cm="1">
        <f t="array" aca="1" ref="H15" ca="1">IF(A15=-1,"",OFFSET(_xlfn.IFS(C15="Projektkosten",rng_Projekt,C15="Personalkosten",rng_Personal,C15="Mietkosten",rng_Miete,C15="Reisekosten",rng_Reise),B15,5,1,1))</f>
        <v/>
      </c>
      <c r="I15" s="95" t="str" cm="1">
        <f t="array" aca="1" ref="I15" ca="1">IF(A15=-1,"",OFFSET(_xlfn.IFS(C15="Projektkosten",rng_Projekt,C15="Personalkosten",rng_Personal,C15="Mietkosten",rng_Miete,C15="Reisekosten",rng_Reise),B15,6,1,1))</f>
        <v/>
      </c>
    </row>
    <row r="16" spans="1:11" x14ac:dyDescent="0.25">
      <c r="A16">
        <f t="shared" ca="1" si="0"/>
        <v>-1</v>
      </c>
      <c r="B16" cm="1">
        <f t="array" aca="1" ref="B16" ca="1">_xlfn.IFS(A16=-1,0,C16=C15,B15+1,TRUE(),0)</f>
        <v>0</v>
      </c>
      <c r="C16" t="str" cm="1">
        <f t="array" aca="1" ref="C16" ca="1">_xlfn.IFS(A16=-1,"",A16&lt;=ROWS(rng_Projekt),"Projektkosten",A16&lt;=ROWS(rng_Projekt)+ROWS(rng_Personal),"Personalkosten",A16&lt;=ROWS(rng_Projekt)+ROWS(rng_Personal)+ROWS(rng_Miete),"Mietkosten",A16&lt;=ROWS(rng_Projekt)+ROWS(rng_Personal)+ROWS(rng_Miete)+ROWS(rng_Reise),"Reisekosten")</f>
        <v/>
      </c>
      <c r="D16" t="str" cm="1">
        <f t="array" aca="1" ref="D16" ca="1">IF(A16=-1,"",OFFSET(_xlfn.IFS(C16="Projektkosten",rng_Projekt,C16="Personalkosten",rng_Personal,C16="Mietkosten",rng_Miete,C16="Reisekosten",rng_Reise),B16,1,1,1))</f>
        <v/>
      </c>
      <c r="E16" s="95" t="str" cm="1">
        <f t="array" aca="1" ref="E16" ca="1">IF(A16=-1,"",OFFSET(_xlfn.IFS(C16="Projektkosten",rng_Projekt,C16="Personalkosten",rng_Personal,C16="Mietkosten",rng_Miete,C16="Reisekosten",rng_Reise),B16,2,1,1))</f>
        <v/>
      </c>
      <c r="F16" s="95" t="str" cm="1">
        <f t="array" aca="1" ref="F16" ca="1">IF(A16=-1,"",OFFSET(_xlfn.IFS(C16="Projektkosten",rng_Projekt,C16="Personalkosten",rng_Personal,C16="Mietkosten",rng_Miete,C16="Reisekosten",rng_Reise),B16,2,1,1))</f>
        <v/>
      </c>
      <c r="G16" s="95" t="str" cm="1">
        <f t="array" aca="1" ref="G16" ca="1">IF(A16=-1,"",OFFSET(_xlfn.IFS(C16="Projektkosten",rng_Projekt,C16="Personalkosten",rng_Personal,C16="Mietkosten",rng_Miete,C16="Reisekosten",rng_Reise),B16,4,1,1))</f>
        <v/>
      </c>
      <c r="H16" s="95" t="str" cm="1">
        <f t="array" aca="1" ref="H16" ca="1">IF(A16=-1,"",OFFSET(_xlfn.IFS(C16="Projektkosten",rng_Projekt,C16="Personalkosten",rng_Personal,C16="Mietkosten",rng_Miete,C16="Reisekosten",rng_Reise),B16,5,1,1))</f>
        <v/>
      </c>
      <c r="I16" s="95" t="str" cm="1">
        <f t="array" aca="1" ref="I16" ca="1">IF(A16=-1,"",OFFSET(_xlfn.IFS(C16="Projektkosten",rng_Projekt,C16="Personalkosten",rng_Personal,C16="Mietkosten",rng_Miete,C16="Reisekosten",rng_Reise),B16,6,1,1))</f>
        <v/>
      </c>
    </row>
    <row r="17" spans="1:9" x14ac:dyDescent="0.25">
      <c r="A17">
        <f t="shared" ca="1" si="0"/>
        <v>-1</v>
      </c>
      <c r="B17" cm="1">
        <f t="array" aca="1" ref="B17" ca="1">_xlfn.IFS(A17=-1,0,C17=C16,B16+1,TRUE(),0)</f>
        <v>0</v>
      </c>
      <c r="C17" t="str" cm="1">
        <f t="array" aca="1" ref="C17" ca="1">_xlfn.IFS(A17=-1,"",A17&lt;=ROWS(rng_Projekt),"Projektkosten",A17&lt;=ROWS(rng_Projekt)+ROWS(rng_Personal),"Personalkosten",A17&lt;=ROWS(rng_Projekt)+ROWS(rng_Personal)+ROWS(rng_Miete),"Mietkosten",A17&lt;=ROWS(rng_Projekt)+ROWS(rng_Personal)+ROWS(rng_Miete)+ROWS(rng_Reise),"Reisekosten")</f>
        <v/>
      </c>
      <c r="D17" t="str" cm="1">
        <f t="array" aca="1" ref="D17" ca="1">IF(A17=-1,"",OFFSET(_xlfn.IFS(C17="Projektkosten",rng_Projekt,C17="Personalkosten",rng_Personal,C17="Mietkosten",rng_Miete,C17="Reisekosten",rng_Reise),B17,1,1,1))</f>
        <v/>
      </c>
      <c r="E17" s="95" t="str" cm="1">
        <f t="array" aca="1" ref="E17" ca="1">IF(A17=-1,"",OFFSET(_xlfn.IFS(C17="Projektkosten",rng_Projekt,C17="Personalkosten",rng_Personal,C17="Mietkosten",rng_Miete,C17="Reisekosten",rng_Reise),B17,2,1,1))</f>
        <v/>
      </c>
      <c r="F17" s="95" t="str" cm="1">
        <f t="array" aca="1" ref="F17" ca="1">IF(A17=-1,"",OFFSET(_xlfn.IFS(C17="Projektkosten",rng_Projekt,C17="Personalkosten",rng_Personal,C17="Mietkosten",rng_Miete,C17="Reisekosten",rng_Reise),B17,2,1,1))</f>
        <v/>
      </c>
      <c r="G17" s="95" t="str" cm="1">
        <f t="array" aca="1" ref="G17" ca="1">IF(A17=-1,"",OFFSET(_xlfn.IFS(C17="Projektkosten",rng_Projekt,C17="Personalkosten",rng_Personal,C17="Mietkosten",rng_Miete,C17="Reisekosten",rng_Reise),B17,4,1,1))</f>
        <v/>
      </c>
      <c r="H17" s="95" t="str" cm="1">
        <f t="array" aca="1" ref="H17" ca="1">IF(A17=-1,"",OFFSET(_xlfn.IFS(C17="Projektkosten",rng_Projekt,C17="Personalkosten",rng_Personal,C17="Mietkosten",rng_Miete,C17="Reisekosten",rng_Reise),B17,5,1,1))</f>
        <v/>
      </c>
      <c r="I17" s="95" t="str" cm="1">
        <f t="array" aca="1" ref="I17" ca="1">IF(A17=-1,"",OFFSET(_xlfn.IFS(C17="Projektkosten",rng_Projekt,C17="Personalkosten",rng_Personal,C17="Mietkosten",rng_Miete,C17="Reisekosten",rng_Reise),B17,6,1,1))</f>
        <v/>
      </c>
    </row>
    <row r="18" spans="1:9" x14ac:dyDescent="0.25">
      <c r="A18">
        <f t="shared" ca="1" si="0"/>
        <v>-1</v>
      </c>
      <c r="B18" cm="1">
        <f t="array" aca="1" ref="B18" ca="1">_xlfn.IFS(A18=-1,0,C18=C17,B17+1,TRUE(),0)</f>
        <v>0</v>
      </c>
      <c r="C18" t="str" cm="1">
        <f t="array" aca="1" ref="C18" ca="1">_xlfn.IFS(A18=-1,"",A18&lt;=ROWS(rng_Projekt),"Projektkosten",A18&lt;=ROWS(rng_Projekt)+ROWS(rng_Personal),"Personalkosten",A18&lt;=ROWS(rng_Projekt)+ROWS(rng_Personal)+ROWS(rng_Miete),"Mietkosten",A18&lt;=ROWS(rng_Projekt)+ROWS(rng_Personal)+ROWS(rng_Miete)+ROWS(rng_Reise),"Reisekosten")</f>
        <v/>
      </c>
      <c r="D18" t="str" cm="1">
        <f t="array" aca="1" ref="D18" ca="1">IF(A18=-1,"",OFFSET(_xlfn.IFS(C18="Projektkosten",rng_Projekt,C18="Personalkosten",rng_Personal,C18="Mietkosten",rng_Miete,C18="Reisekosten",rng_Reise),B18,1,1,1))</f>
        <v/>
      </c>
      <c r="E18" s="95" t="str" cm="1">
        <f t="array" aca="1" ref="E18" ca="1">IF(A18=-1,"",OFFSET(_xlfn.IFS(C18="Projektkosten",rng_Projekt,C18="Personalkosten",rng_Personal,C18="Mietkosten",rng_Miete,C18="Reisekosten",rng_Reise),B18,2,1,1))</f>
        <v/>
      </c>
      <c r="F18" s="95" t="str" cm="1">
        <f t="array" aca="1" ref="F18" ca="1">IF(A18=-1,"",OFFSET(_xlfn.IFS(C18="Projektkosten",rng_Projekt,C18="Personalkosten",rng_Personal,C18="Mietkosten",rng_Miete,C18="Reisekosten",rng_Reise),B18,2,1,1))</f>
        <v/>
      </c>
      <c r="G18" s="95" t="str" cm="1">
        <f t="array" aca="1" ref="G18" ca="1">IF(A18=-1,"",OFFSET(_xlfn.IFS(C18="Projektkosten",rng_Projekt,C18="Personalkosten",rng_Personal,C18="Mietkosten",rng_Miete,C18="Reisekosten",rng_Reise),B18,4,1,1))</f>
        <v/>
      </c>
      <c r="H18" s="95" t="str" cm="1">
        <f t="array" aca="1" ref="H18" ca="1">IF(A18=-1,"",OFFSET(_xlfn.IFS(C18="Projektkosten",rng_Projekt,C18="Personalkosten",rng_Personal,C18="Mietkosten",rng_Miete,C18="Reisekosten",rng_Reise),B18,5,1,1))</f>
        <v/>
      </c>
      <c r="I18" s="95" t="str" cm="1">
        <f t="array" aca="1" ref="I18" ca="1">IF(A18=-1,"",OFFSET(_xlfn.IFS(C18="Projektkosten",rng_Projekt,C18="Personalkosten",rng_Personal,C18="Mietkosten",rng_Miete,C18="Reisekosten",rng_Reise),B18,6,1,1))</f>
        <v/>
      </c>
    </row>
    <row r="19" spans="1:9" x14ac:dyDescent="0.25">
      <c r="A19">
        <f t="shared" ca="1" si="0"/>
        <v>-1</v>
      </c>
      <c r="B19" cm="1">
        <f t="array" aca="1" ref="B19" ca="1">_xlfn.IFS(A19=-1,0,C19=C18,B18+1,TRUE(),0)</f>
        <v>0</v>
      </c>
      <c r="C19" t="str" cm="1">
        <f t="array" aca="1" ref="C19" ca="1">_xlfn.IFS(A19=-1,"",A19&lt;=ROWS(rng_Projekt),"Projektkosten",A19&lt;=ROWS(rng_Projekt)+ROWS(rng_Personal),"Personalkosten",A19&lt;=ROWS(rng_Projekt)+ROWS(rng_Personal)+ROWS(rng_Miete),"Mietkosten",A19&lt;=ROWS(rng_Projekt)+ROWS(rng_Personal)+ROWS(rng_Miete)+ROWS(rng_Reise),"Reisekosten")</f>
        <v/>
      </c>
      <c r="D19" t="str" cm="1">
        <f t="array" aca="1" ref="D19" ca="1">IF(A19=-1,"",OFFSET(_xlfn.IFS(C19="Projektkosten",rng_Projekt,C19="Personalkosten",rng_Personal,C19="Mietkosten",rng_Miete,C19="Reisekosten",rng_Reise),B19,1,1,1))</f>
        <v/>
      </c>
      <c r="E19" s="95" t="str" cm="1">
        <f t="array" aca="1" ref="E19" ca="1">IF(A19=-1,"",OFFSET(_xlfn.IFS(C19="Projektkosten",rng_Projekt,C19="Personalkosten",rng_Personal,C19="Mietkosten",rng_Miete,C19="Reisekosten",rng_Reise),B19,2,1,1))</f>
        <v/>
      </c>
      <c r="F19" s="95" t="str" cm="1">
        <f t="array" aca="1" ref="F19" ca="1">IF(A19=-1,"",OFFSET(_xlfn.IFS(C19="Projektkosten",rng_Projekt,C19="Personalkosten",rng_Personal,C19="Mietkosten",rng_Miete,C19="Reisekosten",rng_Reise),B19,2,1,1))</f>
        <v/>
      </c>
      <c r="G19" s="95" t="str" cm="1">
        <f t="array" aca="1" ref="G19" ca="1">IF(A19=-1,"",OFFSET(_xlfn.IFS(C19="Projektkosten",rng_Projekt,C19="Personalkosten",rng_Personal,C19="Mietkosten",rng_Miete,C19="Reisekosten",rng_Reise),B19,4,1,1))</f>
        <v/>
      </c>
      <c r="H19" s="95" t="str" cm="1">
        <f t="array" aca="1" ref="H19" ca="1">IF(A19=-1,"",OFFSET(_xlfn.IFS(C19="Projektkosten",rng_Projekt,C19="Personalkosten",rng_Personal,C19="Mietkosten",rng_Miete,C19="Reisekosten",rng_Reise),B19,5,1,1))</f>
        <v/>
      </c>
      <c r="I19" s="95" t="str" cm="1">
        <f t="array" aca="1" ref="I19" ca="1">IF(A19=-1,"",OFFSET(_xlfn.IFS(C19="Projektkosten",rng_Projekt,C19="Personalkosten",rng_Personal,C19="Mietkosten",rng_Miete,C19="Reisekosten",rng_Reise),B19,6,1,1))</f>
        <v/>
      </c>
    </row>
    <row r="20" spans="1:9" x14ac:dyDescent="0.25">
      <c r="A20">
        <f t="shared" ca="1" si="0"/>
        <v>-1</v>
      </c>
      <c r="B20" cm="1">
        <f t="array" aca="1" ref="B20" ca="1">_xlfn.IFS(A20=-1,0,C20=C19,B19+1,TRUE(),0)</f>
        <v>0</v>
      </c>
      <c r="C20" t="str" cm="1">
        <f t="array" aca="1" ref="C20" ca="1">_xlfn.IFS(A20=-1,"",A20&lt;=ROWS(rng_Projekt),"Projektkosten",A20&lt;=ROWS(rng_Projekt)+ROWS(rng_Personal),"Personalkosten",A20&lt;=ROWS(rng_Projekt)+ROWS(rng_Personal)+ROWS(rng_Miete),"Mietkosten",A20&lt;=ROWS(rng_Projekt)+ROWS(rng_Personal)+ROWS(rng_Miete)+ROWS(rng_Reise),"Reisekosten")</f>
        <v/>
      </c>
      <c r="D20" t="str" cm="1">
        <f t="array" aca="1" ref="D20" ca="1">IF(A20=-1,"",OFFSET(_xlfn.IFS(C20="Projektkosten",rng_Projekt,C20="Personalkosten",rng_Personal,C20="Mietkosten",rng_Miete,C20="Reisekosten",rng_Reise),B20,1,1,1))</f>
        <v/>
      </c>
      <c r="E20" s="95" t="str" cm="1">
        <f t="array" aca="1" ref="E20" ca="1">IF(A20=-1,"",OFFSET(_xlfn.IFS(C20="Projektkosten",rng_Projekt,C20="Personalkosten",rng_Personal,C20="Mietkosten",rng_Miete,C20="Reisekosten",rng_Reise),B20,2,1,1))</f>
        <v/>
      </c>
      <c r="F20" s="95" t="str" cm="1">
        <f t="array" aca="1" ref="F20" ca="1">IF(A20=-1,"",OFFSET(_xlfn.IFS(C20="Projektkosten",rng_Projekt,C20="Personalkosten",rng_Personal,C20="Mietkosten",rng_Miete,C20="Reisekosten",rng_Reise),B20,2,1,1))</f>
        <v/>
      </c>
      <c r="G20" s="95" t="str" cm="1">
        <f t="array" aca="1" ref="G20" ca="1">IF(A20=-1,"",OFFSET(_xlfn.IFS(C20="Projektkosten",rng_Projekt,C20="Personalkosten",rng_Personal,C20="Mietkosten",rng_Miete,C20="Reisekosten",rng_Reise),B20,4,1,1))</f>
        <v/>
      </c>
      <c r="H20" s="95" t="str" cm="1">
        <f t="array" aca="1" ref="H20" ca="1">IF(A20=-1,"",OFFSET(_xlfn.IFS(C20="Projektkosten",rng_Projekt,C20="Personalkosten",rng_Personal,C20="Mietkosten",rng_Miete,C20="Reisekosten",rng_Reise),B20,5,1,1))</f>
        <v/>
      </c>
      <c r="I20" s="95" t="str" cm="1">
        <f t="array" aca="1" ref="I20" ca="1">IF(A20=-1,"",OFFSET(_xlfn.IFS(C20="Projektkosten",rng_Projekt,C20="Personalkosten",rng_Personal,C20="Mietkosten",rng_Miete,C20="Reisekosten",rng_Reise),B20,6,1,1))</f>
        <v/>
      </c>
    </row>
    <row r="21" spans="1:9" x14ac:dyDescent="0.25">
      <c r="A21">
        <f t="shared" ca="1" si="0"/>
        <v>-1</v>
      </c>
      <c r="B21" cm="1">
        <f t="array" aca="1" ref="B21" ca="1">_xlfn.IFS(A21=-1,0,C21=C20,B20+1,TRUE(),0)</f>
        <v>0</v>
      </c>
      <c r="C21" t="str" cm="1">
        <f t="array" aca="1" ref="C21" ca="1">_xlfn.IFS(A21=-1,"",A21&lt;=ROWS(rng_Projekt),"Projektkosten",A21&lt;=ROWS(rng_Projekt)+ROWS(rng_Personal),"Personalkosten",A21&lt;=ROWS(rng_Projekt)+ROWS(rng_Personal)+ROWS(rng_Miete),"Mietkosten",A21&lt;=ROWS(rng_Projekt)+ROWS(rng_Personal)+ROWS(rng_Miete)+ROWS(rng_Reise),"Reisekosten")</f>
        <v/>
      </c>
      <c r="D21" t="str" cm="1">
        <f t="array" aca="1" ref="D21" ca="1">IF(A21=-1,"",OFFSET(_xlfn.IFS(C21="Projektkosten",rng_Projekt,C21="Personalkosten",rng_Personal,C21="Mietkosten",rng_Miete,C21="Reisekosten",rng_Reise),B21,1,1,1))</f>
        <v/>
      </c>
      <c r="E21" s="95" t="str" cm="1">
        <f t="array" aca="1" ref="E21" ca="1">IF(A21=-1,"",OFFSET(_xlfn.IFS(C21="Projektkosten",rng_Projekt,C21="Personalkosten",rng_Personal,C21="Mietkosten",rng_Miete,C21="Reisekosten",rng_Reise),B21,2,1,1))</f>
        <v/>
      </c>
      <c r="F21" s="95" t="str" cm="1">
        <f t="array" aca="1" ref="F21" ca="1">IF(A21=-1,"",OFFSET(_xlfn.IFS(C21="Projektkosten",rng_Projekt,C21="Personalkosten",rng_Personal,C21="Mietkosten",rng_Miete,C21="Reisekosten",rng_Reise),B21,2,1,1))</f>
        <v/>
      </c>
      <c r="G21" s="95" t="str" cm="1">
        <f t="array" aca="1" ref="G21" ca="1">IF(A21=-1,"",OFFSET(_xlfn.IFS(C21="Projektkosten",rng_Projekt,C21="Personalkosten",rng_Personal,C21="Mietkosten",rng_Miete,C21="Reisekosten",rng_Reise),B21,4,1,1))</f>
        <v/>
      </c>
      <c r="H21" s="95" t="str" cm="1">
        <f t="array" aca="1" ref="H21" ca="1">IF(A21=-1,"",OFFSET(_xlfn.IFS(C21="Projektkosten",rng_Projekt,C21="Personalkosten",rng_Personal,C21="Mietkosten",rng_Miete,C21="Reisekosten",rng_Reise),B21,5,1,1))</f>
        <v/>
      </c>
      <c r="I21" s="95" t="str" cm="1">
        <f t="array" aca="1" ref="I21" ca="1">IF(A21=-1,"",OFFSET(_xlfn.IFS(C21="Projektkosten",rng_Projekt,C21="Personalkosten",rng_Personal,C21="Mietkosten",rng_Miete,C21="Reisekosten",rng_Reise),B21,6,1,1))</f>
        <v/>
      </c>
    </row>
    <row r="22" spans="1:9" x14ac:dyDescent="0.25">
      <c r="A22">
        <f t="shared" ca="1" si="0"/>
        <v>-1</v>
      </c>
      <c r="B22" cm="1">
        <f t="array" aca="1" ref="B22" ca="1">_xlfn.IFS(A22=-1,0,C22=C21,B21+1,TRUE(),0)</f>
        <v>0</v>
      </c>
      <c r="C22" t="str" cm="1">
        <f t="array" aca="1" ref="C22" ca="1">_xlfn.IFS(A22=-1,"",A22&lt;=ROWS(rng_Projekt),"Projektkosten",A22&lt;=ROWS(rng_Projekt)+ROWS(rng_Personal),"Personalkosten",A22&lt;=ROWS(rng_Projekt)+ROWS(rng_Personal)+ROWS(rng_Miete),"Mietkosten",A22&lt;=ROWS(rng_Projekt)+ROWS(rng_Personal)+ROWS(rng_Miete)+ROWS(rng_Reise),"Reisekosten")</f>
        <v/>
      </c>
      <c r="D22" t="str" cm="1">
        <f t="array" aca="1" ref="D22" ca="1">IF(A22=-1,"",OFFSET(_xlfn.IFS(C22="Projektkosten",rng_Projekt,C22="Personalkosten",rng_Personal,C22="Mietkosten",rng_Miete,C22="Reisekosten",rng_Reise),B22,1,1,1))</f>
        <v/>
      </c>
      <c r="E22" s="95" t="str" cm="1">
        <f t="array" aca="1" ref="E22" ca="1">IF(A22=-1,"",OFFSET(_xlfn.IFS(C22="Projektkosten",rng_Projekt,C22="Personalkosten",rng_Personal,C22="Mietkosten",rng_Miete,C22="Reisekosten",rng_Reise),B22,2,1,1))</f>
        <v/>
      </c>
      <c r="F22" s="95" t="str" cm="1">
        <f t="array" aca="1" ref="F22" ca="1">IF(A22=-1,"",OFFSET(_xlfn.IFS(C22="Projektkosten",rng_Projekt,C22="Personalkosten",rng_Personal,C22="Mietkosten",rng_Miete,C22="Reisekosten",rng_Reise),B22,2,1,1))</f>
        <v/>
      </c>
      <c r="G22" s="95" t="str" cm="1">
        <f t="array" aca="1" ref="G22" ca="1">IF(A22=-1,"",OFFSET(_xlfn.IFS(C22="Projektkosten",rng_Projekt,C22="Personalkosten",rng_Personal,C22="Mietkosten",rng_Miete,C22="Reisekosten",rng_Reise),B22,4,1,1))</f>
        <v/>
      </c>
      <c r="H22" s="95" t="str" cm="1">
        <f t="array" aca="1" ref="H22" ca="1">IF(A22=-1,"",OFFSET(_xlfn.IFS(C22="Projektkosten",rng_Projekt,C22="Personalkosten",rng_Personal,C22="Mietkosten",rng_Miete,C22="Reisekosten",rng_Reise),B22,5,1,1))</f>
        <v/>
      </c>
      <c r="I22" s="95" t="str" cm="1">
        <f t="array" aca="1" ref="I22" ca="1">IF(A22=-1,"",OFFSET(_xlfn.IFS(C22="Projektkosten",rng_Projekt,C22="Personalkosten",rng_Personal,C22="Mietkosten",rng_Miete,C22="Reisekosten",rng_Reise),B22,6,1,1))</f>
        <v/>
      </c>
    </row>
    <row r="23" spans="1:9" x14ac:dyDescent="0.25">
      <c r="A23">
        <f t="shared" ca="1" si="0"/>
        <v>-1</v>
      </c>
      <c r="B23" cm="1">
        <f t="array" aca="1" ref="B23" ca="1">_xlfn.IFS(A23=-1,0,C23=C22,B22+1,TRUE(),0)</f>
        <v>0</v>
      </c>
      <c r="C23" t="str" cm="1">
        <f t="array" aca="1" ref="C23" ca="1">_xlfn.IFS(A23=-1,"",A23&lt;=ROWS(rng_Projekt),"Projektkosten",A23&lt;=ROWS(rng_Projekt)+ROWS(rng_Personal),"Personalkosten",A23&lt;=ROWS(rng_Projekt)+ROWS(rng_Personal)+ROWS(rng_Miete),"Mietkosten",A23&lt;=ROWS(rng_Projekt)+ROWS(rng_Personal)+ROWS(rng_Miete)+ROWS(rng_Reise),"Reisekosten")</f>
        <v/>
      </c>
      <c r="D23" t="str" cm="1">
        <f t="array" aca="1" ref="D23" ca="1">IF(A23=-1,"",OFFSET(_xlfn.IFS(C23="Projektkosten",rng_Projekt,C23="Personalkosten",rng_Personal,C23="Mietkosten",rng_Miete,C23="Reisekosten",rng_Reise),B23,1,1,1))</f>
        <v/>
      </c>
      <c r="E23" s="95" t="str" cm="1">
        <f t="array" aca="1" ref="E23" ca="1">IF(A23=-1,"",OFFSET(_xlfn.IFS(C23="Projektkosten",rng_Projekt,C23="Personalkosten",rng_Personal,C23="Mietkosten",rng_Miete,C23="Reisekosten",rng_Reise),B23,2,1,1))</f>
        <v/>
      </c>
      <c r="F23" s="95" t="str" cm="1">
        <f t="array" aca="1" ref="F23" ca="1">IF(A23=-1,"",OFFSET(_xlfn.IFS(C23="Projektkosten",rng_Projekt,C23="Personalkosten",rng_Personal,C23="Mietkosten",rng_Miete,C23="Reisekosten",rng_Reise),B23,2,1,1))</f>
        <v/>
      </c>
      <c r="G23" s="95" t="str" cm="1">
        <f t="array" aca="1" ref="G23" ca="1">IF(A23=-1,"",OFFSET(_xlfn.IFS(C23="Projektkosten",rng_Projekt,C23="Personalkosten",rng_Personal,C23="Mietkosten",rng_Miete,C23="Reisekosten",rng_Reise),B23,4,1,1))</f>
        <v/>
      </c>
      <c r="H23" s="95" t="str" cm="1">
        <f t="array" aca="1" ref="H23" ca="1">IF(A23=-1,"",OFFSET(_xlfn.IFS(C23="Projektkosten",rng_Projekt,C23="Personalkosten",rng_Personal,C23="Mietkosten",rng_Miete,C23="Reisekosten",rng_Reise),B23,5,1,1))</f>
        <v/>
      </c>
      <c r="I23" s="95" t="str" cm="1">
        <f t="array" aca="1" ref="I23" ca="1">IF(A23=-1,"",OFFSET(_xlfn.IFS(C23="Projektkosten",rng_Projekt,C23="Personalkosten",rng_Personal,C23="Mietkosten",rng_Miete,C23="Reisekosten",rng_Reise),B23,6,1,1))</f>
        <v/>
      </c>
    </row>
    <row r="24" spans="1:9" x14ac:dyDescent="0.25">
      <c r="A24">
        <f t="shared" ca="1" si="0"/>
        <v>-1</v>
      </c>
      <c r="B24" cm="1">
        <f t="array" aca="1" ref="B24" ca="1">_xlfn.IFS(A24=-1,0,C24=C23,B23+1,TRUE(),0)</f>
        <v>0</v>
      </c>
      <c r="C24" t="str" cm="1">
        <f t="array" aca="1" ref="C24" ca="1">_xlfn.IFS(A24=-1,"",A24&lt;=ROWS(rng_Projekt),"Projektkosten",A24&lt;=ROWS(rng_Projekt)+ROWS(rng_Personal),"Personalkosten",A24&lt;=ROWS(rng_Projekt)+ROWS(rng_Personal)+ROWS(rng_Miete),"Mietkosten",A24&lt;=ROWS(rng_Projekt)+ROWS(rng_Personal)+ROWS(rng_Miete)+ROWS(rng_Reise),"Reisekosten")</f>
        <v/>
      </c>
      <c r="D24" t="str" cm="1">
        <f t="array" aca="1" ref="D24" ca="1">IF(A24=-1,"",OFFSET(_xlfn.IFS(C24="Projektkosten",rng_Projekt,C24="Personalkosten",rng_Personal,C24="Mietkosten",rng_Miete,C24="Reisekosten",rng_Reise),B24,1,1,1))</f>
        <v/>
      </c>
      <c r="E24" s="95" t="str" cm="1">
        <f t="array" aca="1" ref="E24" ca="1">IF(A24=-1,"",OFFSET(_xlfn.IFS(C24="Projektkosten",rng_Projekt,C24="Personalkosten",rng_Personal,C24="Mietkosten",rng_Miete,C24="Reisekosten",rng_Reise),B24,2,1,1))</f>
        <v/>
      </c>
      <c r="F24" s="95" t="str" cm="1">
        <f t="array" aca="1" ref="F24" ca="1">IF(A24=-1,"",OFFSET(_xlfn.IFS(C24="Projektkosten",rng_Projekt,C24="Personalkosten",rng_Personal,C24="Mietkosten",rng_Miete,C24="Reisekosten",rng_Reise),B24,2,1,1))</f>
        <v/>
      </c>
      <c r="G24" s="95" t="str" cm="1">
        <f t="array" aca="1" ref="G24" ca="1">IF(A24=-1,"",OFFSET(_xlfn.IFS(C24="Projektkosten",rng_Projekt,C24="Personalkosten",rng_Personal,C24="Mietkosten",rng_Miete,C24="Reisekosten",rng_Reise),B24,4,1,1))</f>
        <v/>
      </c>
      <c r="H24" s="95" t="str" cm="1">
        <f t="array" aca="1" ref="H24" ca="1">IF(A24=-1,"",OFFSET(_xlfn.IFS(C24="Projektkosten",rng_Projekt,C24="Personalkosten",rng_Personal,C24="Mietkosten",rng_Miete,C24="Reisekosten",rng_Reise),B24,5,1,1))</f>
        <v/>
      </c>
      <c r="I24" s="95" t="str" cm="1">
        <f t="array" aca="1" ref="I24" ca="1">IF(A24=-1,"",OFFSET(_xlfn.IFS(C24="Projektkosten",rng_Projekt,C24="Personalkosten",rng_Personal,C24="Mietkosten",rng_Miete,C24="Reisekosten",rng_Reise),B24,6,1,1))</f>
        <v/>
      </c>
    </row>
    <row r="25" spans="1:9" x14ac:dyDescent="0.25">
      <c r="A25">
        <f t="shared" ca="1" si="0"/>
        <v>-1</v>
      </c>
      <c r="B25" cm="1">
        <f t="array" aca="1" ref="B25" ca="1">_xlfn.IFS(A25=-1,0,C25=C24,B24+1,TRUE(),0)</f>
        <v>0</v>
      </c>
      <c r="C25" t="str" cm="1">
        <f t="array" aca="1" ref="C25" ca="1">_xlfn.IFS(A25=-1,"",A25&lt;=ROWS(rng_Projekt),"Projektkosten",A25&lt;=ROWS(rng_Projekt)+ROWS(rng_Personal),"Personalkosten",A25&lt;=ROWS(rng_Projekt)+ROWS(rng_Personal)+ROWS(rng_Miete),"Mietkosten",A25&lt;=ROWS(rng_Projekt)+ROWS(rng_Personal)+ROWS(rng_Miete)+ROWS(rng_Reise),"Reisekosten")</f>
        <v/>
      </c>
      <c r="D25" t="str" cm="1">
        <f t="array" aca="1" ref="D25" ca="1">IF(A25=-1,"",OFFSET(_xlfn.IFS(C25="Projektkosten",rng_Projekt,C25="Personalkosten",rng_Personal,C25="Mietkosten",rng_Miete,C25="Reisekosten",rng_Reise),B25,1,1,1))</f>
        <v/>
      </c>
      <c r="E25" s="95" t="str" cm="1">
        <f t="array" aca="1" ref="E25" ca="1">IF(A25=-1,"",OFFSET(_xlfn.IFS(C25="Projektkosten",rng_Projekt,C25="Personalkosten",rng_Personal,C25="Mietkosten",rng_Miete,C25="Reisekosten",rng_Reise),B25,2,1,1))</f>
        <v/>
      </c>
      <c r="F25" s="95" t="str" cm="1">
        <f t="array" aca="1" ref="F25" ca="1">IF(A25=-1,"",OFFSET(_xlfn.IFS(C25="Projektkosten",rng_Projekt,C25="Personalkosten",rng_Personal,C25="Mietkosten",rng_Miete,C25="Reisekosten",rng_Reise),B25,2,1,1))</f>
        <v/>
      </c>
      <c r="G25" s="95" t="str" cm="1">
        <f t="array" aca="1" ref="G25" ca="1">IF(A25=-1,"",OFFSET(_xlfn.IFS(C25="Projektkosten",rng_Projekt,C25="Personalkosten",rng_Personal,C25="Mietkosten",rng_Miete,C25="Reisekosten",rng_Reise),B25,4,1,1))</f>
        <v/>
      </c>
      <c r="H25" s="95" t="str" cm="1">
        <f t="array" aca="1" ref="H25" ca="1">IF(A25=-1,"",OFFSET(_xlfn.IFS(C25="Projektkosten",rng_Projekt,C25="Personalkosten",rng_Personal,C25="Mietkosten",rng_Miete,C25="Reisekosten",rng_Reise),B25,5,1,1))</f>
        <v/>
      </c>
      <c r="I25" s="95" t="str" cm="1">
        <f t="array" aca="1" ref="I25" ca="1">IF(A25=-1,"",OFFSET(_xlfn.IFS(C25="Projektkosten",rng_Projekt,C25="Personalkosten",rng_Personal,C25="Mietkosten",rng_Miete,C25="Reisekosten",rng_Reise),B25,6,1,1))</f>
        <v/>
      </c>
    </row>
    <row r="26" spans="1:9" x14ac:dyDescent="0.25">
      <c r="A26">
        <f t="shared" ca="1" si="0"/>
        <v>-1</v>
      </c>
      <c r="B26" cm="1">
        <f t="array" aca="1" ref="B26" ca="1">_xlfn.IFS(A26=-1,0,C26=C25,B25+1,TRUE(),0)</f>
        <v>0</v>
      </c>
      <c r="C26" t="str" cm="1">
        <f t="array" aca="1" ref="C26" ca="1">_xlfn.IFS(A26=-1,"",A26&lt;=ROWS(rng_Projekt),"Projektkosten",A26&lt;=ROWS(rng_Projekt)+ROWS(rng_Personal),"Personalkosten",A26&lt;=ROWS(rng_Projekt)+ROWS(rng_Personal)+ROWS(rng_Miete),"Mietkosten",A26&lt;=ROWS(rng_Projekt)+ROWS(rng_Personal)+ROWS(rng_Miete)+ROWS(rng_Reise),"Reisekosten")</f>
        <v/>
      </c>
      <c r="D26" t="str" cm="1">
        <f t="array" aca="1" ref="D26" ca="1">IF(A26=-1,"",OFFSET(_xlfn.IFS(C26="Projektkosten",rng_Projekt,C26="Personalkosten",rng_Personal,C26="Mietkosten",rng_Miete,C26="Reisekosten",rng_Reise),B26,1,1,1))</f>
        <v/>
      </c>
      <c r="E26" s="95" t="str" cm="1">
        <f t="array" aca="1" ref="E26" ca="1">IF(A26=-1,"",OFFSET(_xlfn.IFS(C26="Projektkosten",rng_Projekt,C26="Personalkosten",rng_Personal,C26="Mietkosten",rng_Miete,C26="Reisekosten",rng_Reise),B26,2,1,1))</f>
        <v/>
      </c>
      <c r="F26" s="95" t="str" cm="1">
        <f t="array" aca="1" ref="F26" ca="1">IF(A26=-1,"",OFFSET(_xlfn.IFS(C26="Projektkosten",rng_Projekt,C26="Personalkosten",rng_Personal,C26="Mietkosten",rng_Miete,C26="Reisekosten",rng_Reise),B26,2,1,1))</f>
        <v/>
      </c>
      <c r="G26" s="95" t="str" cm="1">
        <f t="array" aca="1" ref="G26" ca="1">IF(A26=-1,"",OFFSET(_xlfn.IFS(C26="Projektkosten",rng_Projekt,C26="Personalkosten",rng_Personal,C26="Mietkosten",rng_Miete,C26="Reisekosten",rng_Reise),B26,4,1,1))</f>
        <v/>
      </c>
      <c r="H26" s="95" t="str" cm="1">
        <f t="array" aca="1" ref="H26" ca="1">IF(A26=-1,"",OFFSET(_xlfn.IFS(C26="Projektkosten",rng_Projekt,C26="Personalkosten",rng_Personal,C26="Mietkosten",rng_Miete,C26="Reisekosten",rng_Reise),B26,5,1,1))</f>
        <v/>
      </c>
      <c r="I26" s="95" t="str" cm="1">
        <f t="array" aca="1" ref="I26" ca="1">IF(A26=-1,"",OFFSET(_xlfn.IFS(C26="Projektkosten",rng_Projekt,C26="Personalkosten",rng_Personal,C26="Mietkosten",rng_Miete,C26="Reisekosten",rng_Reise),B26,6,1,1))</f>
        <v/>
      </c>
    </row>
    <row r="27" spans="1:9" x14ac:dyDescent="0.25">
      <c r="A27">
        <f t="shared" ca="1" si="0"/>
        <v>-1</v>
      </c>
      <c r="B27" cm="1">
        <f t="array" aca="1" ref="B27" ca="1">_xlfn.IFS(A27=-1,0,C27=C26,B26+1,TRUE(),0)</f>
        <v>0</v>
      </c>
      <c r="C27" t="str" cm="1">
        <f t="array" aca="1" ref="C27" ca="1">_xlfn.IFS(A27=-1,"",A27&lt;=ROWS(rng_Projekt),"Projektkosten",A27&lt;=ROWS(rng_Projekt)+ROWS(rng_Personal),"Personalkosten",A27&lt;=ROWS(rng_Projekt)+ROWS(rng_Personal)+ROWS(rng_Miete),"Mietkosten",A27&lt;=ROWS(rng_Projekt)+ROWS(rng_Personal)+ROWS(rng_Miete)+ROWS(rng_Reise),"Reisekosten")</f>
        <v/>
      </c>
      <c r="D27" t="str" cm="1">
        <f t="array" aca="1" ref="D27" ca="1">IF(A27=-1,"",OFFSET(_xlfn.IFS(C27="Projektkosten",rng_Projekt,C27="Personalkosten",rng_Personal,C27="Mietkosten",rng_Miete,C27="Reisekosten",rng_Reise),B27,1,1,1))</f>
        <v/>
      </c>
      <c r="E27" s="95" t="str" cm="1">
        <f t="array" aca="1" ref="E27" ca="1">IF(A27=-1,"",OFFSET(_xlfn.IFS(C27="Projektkosten",rng_Projekt,C27="Personalkosten",rng_Personal,C27="Mietkosten",rng_Miete,C27="Reisekosten",rng_Reise),B27,2,1,1))</f>
        <v/>
      </c>
      <c r="F27" s="95" t="str" cm="1">
        <f t="array" aca="1" ref="F27" ca="1">IF(A27=-1,"",OFFSET(_xlfn.IFS(C27="Projektkosten",rng_Projekt,C27="Personalkosten",rng_Personal,C27="Mietkosten",rng_Miete,C27="Reisekosten",rng_Reise),B27,2,1,1))</f>
        <v/>
      </c>
      <c r="G27" s="95" t="str" cm="1">
        <f t="array" aca="1" ref="G27" ca="1">IF(A27=-1,"",OFFSET(_xlfn.IFS(C27="Projektkosten",rng_Projekt,C27="Personalkosten",rng_Personal,C27="Mietkosten",rng_Miete,C27="Reisekosten",rng_Reise),B27,4,1,1))</f>
        <v/>
      </c>
      <c r="H27" s="95" t="str" cm="1">
        <f t="array" aca="1" ref="H27" ca="1">IF(A27=-1,"",OFFSET(_xlfn.IFS(C27="Projektkosten",rng_Projekt,C27="Personalkosten",rng_Personal,C27="Mietkosten",rng_Miete,C27="Reisekosten",rng_Reise),B27,5,1,1))</f>
        <v/>
      </c>
      <c r="I27" s="95" t="str" cm="1">
        <f t="array" aca="1" ref="I27" ca="1">IF(A27=-1,"",OFFSET(_xlfn.IFS(C27="Projektkosten",rng_Projekt,C27="Personalkosten",rng_Personal,C27="Mietkosten",rng_Miete,C27="Reisekosten",rng_Reise),B27,6,1,1))</f>
        <v/>
      </c>
    </row>
    <row r="28" spans="1:9" x14ac:dyDescent="0.25">
      <c r="A28">
        <f t="shared" ca="1" si="0"/>
        <v>-1</v>
      </c>
      <c r="B28" cm="1">
        <f t="array" aca="1" ref="B28" ca="1">_xlfn.IFS(A28=-1,0,C28=C27,B27+1,TRUE(),0)</f>
        <v>0</v>
      </c>
      <c r="C28" t="str" cm="1">
        <f t="array" aca="1" ref="C28" ca="1">_xlfn.IFS(A28=-1,"",A28&lt;=ROWS(rng_Projekt),"Projektkosten",A28&lt;=ROWS(rng_Projekt)+ROWS(rng_Personal),"Personalkosten",A28&lt;=ROWS(rng_Projekt)+ROWS(rng_Personal)+ROWS(rng_Miete),"Mietkosten",A28&lt;=ROWS(rng_Projekt)+ROWS(rng_Personal)+ROWS(rng_Miete)+ROWS(rng_Reise),"Reisekosten")</f>
        <v/>
      </c>
      <c r="D28" t="str" cm="1">
        <f t="array" aca="1" ref="D28" ca="1">IF(A28=-1,"",OFFSET(_xlfn.IFS(C28="Projektkosten",rng_Projekt,C28="Personalkosten",rng_Personal,C28="Mietkosten",rng_Miete,C28="Reisekosten",rng_Reise),B28,1,1,1))</f>
        <v/>
      </c>
      <c r="E28" s="95" t="str" cm="1">
        <f t="array" aca="1" ref="E28" ca="1">IF(A28=-1,"",OFFSET(_xlfn.IFS(C28="Projektkosten",rng_Projekt,C28="Personalkosten",rng_Personal,C28="Mietkosten",rng_Miete,C28="Reisekosten",rng_Reise),B28,2,1,1))</f>
        <v/>
      </c>
      <c r="F28" s="95" t="str" cm="1">
        <f t="array" aca="1" ref="F28" ca="1">IF(A28=-1,"",OFFSET(_xlfn.IFS(C28="Projektkosten",rng_Projekt,C28="Personalkosten",rng_Personal,C28="Mietkosten",rng_Miete,C28="Reisekosten",rng_Reise),B28,2,1,1))</f>
        <v/>
      </c>
      <c r="G28" s="95" t="str" cm="1">
        <f t="array" aca="1" ref="G28" ca="1">IF(A28=-1,"",OFFSET(_xlfn.IFS(C28="Projektkosten",rng_Projekt,C28="Personalkosten",rng_Personal,C28="Mietkosten",rng_Miete,C28="Reisekosten",rng_Reise),B28,4,1,1))</f>
        <v/>
      </c>
      <c r="H28" s="95" t="str" cm="1">
        <f t="array" aca="1" ref="H28" ca="1">IF(A28=-1,"",OFFSET(_xlfn.IFS(C28="Projektkosten",rng_Projekt,C28="Personalkosten",rng_Personal,C28="Mietkosten",rng_Miete,C28="Reisekosten",rng_Reise),B28,5,1,1))</f>
        <v/>
      </c>
      <c r="I28" s="95" t="str" cm="1">
        <f t="array" aca="1" ref="I28" ca="1">IF(A28=-1,"",OFFSET(_xlfn.IFS(C28="Projektkosten",rng_Projekt,C28="Personalkosten",rng_Personal,C28="Mietkosten",rng_Miete,C28="Reisekosten",rng_Reise),B28,6,1,1))</f>
        <v/>
      </c>
    </row>
    <row r="29" spans="1:9" x14ac:dyDescent="0.25">
      <c r="A29">
        <f t="shared" ca="1" si="0"/>
        <v>-1</v>
      </c>
      <c r="B29" cm="1">
        <f t="array" aca="1" ref="B29" ca="1">_xlfn.IFS(A29=-1,0,C29=C28,B28+1,TRUE(),0)</f>
        <v>0</v>
      </c>
      <c r="C29" t="str" cm="1">
        <f t="array" aca="1" ref="C29" ca="1">_xlfn.IFS(A29=-1,"",A29&lt;=ROWS(rng_Projekt),"Projektkosten",A29&lt;=ROWS(rng_Projekt)+ROWS(rng_Personal),"Personalkosten",A29&lt;=ROWS(rng_Projekt)+ROWS(rng_Personal)+ROWS(rng_Miete),"Mietkosten",A29&lt;=ROWS(rng_Projekt)+ROWS(rng_Personal)+ROWS(rng_Miete)+ROWS(rng_Reise),"Reisekosten")</f>
        <v/>
      </c>
      <c r="D29" t="str" cm="1">
        <f t="array" aca="1" ref="D29" ca="1">IF(A29=-1,"",OFFSET(_xlfn.IFS(C29="Projektkosten",rng_Projekt,C29="Personalkosten",rng_Personal,C29="Mietkosten",rng_Miete,C29="Reisekosten",rng_Reise),B29,1,1,1))</f>
        <v/>
      </c>
      <c r="E29" s="95" t="str" cm="1">
        <f t="array" aca="1" ref="E29" ca="1">IF(A29=-1,"",OFFSET(_xlfn.IFS(C29="Projektkosten",rng_Projekt,C29="Personalkosten",rng_Personal,C29="Mietkosten",rng_Miete,C29="Reisekosten",rng_Reise),B29,2,1,1))</f>
        <v/>
      </c>
      <c r="F29" s="95" t="str" cm="1">
        <f t="array" aca="1" ref="F29" ca="1">IF(A29=-1,"",OFFSET(_xlfn.IFS(C29="Projektkosten",rng_Projekt,C29="Personalkosten",rng_Personal,C29="Mietkosten",rng_Miete,C29="Reisekosten",rng_Reise),B29,2,1,1))</f>
        <v/>
      </c>
      <c r="G29" s="95" t="str" cm="1">
        <f t="array" aca="1" ref="G29" ca="1">IF(A29=-1,"",OFFSET(_xlfn.IFS(C29="Projektkosten",rng_Projekt,C29="Personalkosten",rng_Personal,C29="Mietkosten",rng_Miete,C29="Reisekosten",rng_Reise),B29,4,1,1))</f>
        <v/>
      </c>
      <c r="H29" s="95" t="str" cm="1">
        <f t="array" aca="1" ref="H29" ca="1">IF(A29=-1,"",OFFSET(_xlfn.IFS(C29="Projektkosten",rng_Projekt,C29="Personalkosten",rng_Personal,C29="Mietkosten",rng_Miete,C29="Reisekosten",rng_Reise),B29,5,1,1))</f>
        <v/>
      </c>
      <c r="I29" s="95" t="str" cm="1">
        <f t="array" aca="1" ref="I29" ca="1">IF(A29=-1,"",OFFSET(_xlfn.IFS(C29="Projektkosten",rng_Projekt,C29="Personalkosten",rng_Personal,C29="Mietkosten",rng_Miete,C29="Reisekosten",rng_Reise),B29,6,1,1))</f>
        <v/>
      </c>
    </row>
    <row r="30" spans="1:9" x14ac:dyDescent="0.25">
      <c r="A30">
        <f t="shared" ca="1" si="0"/>
        <v>-1</v>
      </c>
      <c r="B30" cm="1">
        <f t="array" aca="1" ref="B30" ca="1">_xlfn.IFS(A30=-1,0,C30=C29,B29+1,TRUE(),0)</f>
        <v>0</v>
      </c>
      <c r="C30" t="str" cm="1">
        <f t="array" aca="1" ref="C30" ca="1">_xlfn.IFS(A30=-1,"",A30&lt;=ROWS(rng_Projekt),"Projektkosten",A30&lt;=ROWS(rng_Projekt)+ROWS(rng_Personal),"Personalkosten",A30&lt;=ROWS(rng_Projekt)+ROWS(rng_Personal)+ROWS(rng_Miete),"Mietkosten",A30&lt;=ROWS(rng_Projekt)+ROWS(rng_Personal)+ROWS(rng_Miete)+ROWS(rng_Reise),"Reisekosten")</f>
        <v/>
      </c>
      <c r="D30" t="str" cm="1">
        <f t="array" aca="1" ref="D30" ca="1">IF(A30=-1,"",OFFSET(_xlfn.IFS(C30="Projektkosten",rng_Projekt,C30="Personalkosten",rng_Personal,C30="Mietkosten",rng_Miete,C30="Reisekosten",rng_Reise),B30,1,1,1))</f>
        <v/>
      </c>
      <c r="E30" s="95" t="str" cm="1">
        <f t="array" aca="1" ref="E30" ca="1">IF(A30=-1,"",OFFSET(_xlfn.IFS(C30="Projektkosten",rng_Projekt,C30="Personalkosten",rng_Personal,C30="Mietkosten",rng_Miete,C30="Reisekosten",rng_Reise),B30,2,1,1))</f>
        <v/>
      </c>
      <c r="F30" s="95" t="str" cm="1">
        <f t="array" aca="1" ref="F30" ca="1">IF(A30=-1,"",OFFSET(_xlfn.IFS(C30="Projektkosten",rng_Projekt,C30="Personalkosten",rng_Personal,C30="Mietkosten",rng_Miete,C30="Reisekosten",rng_Reise),B30,2,1,1))</f>
        <v/>
      </c>
      <c r="G30" s="95" t="str" cm="1">
        <f t="array" aca="1" ref="G30" ca="1">IF(A30=-1,"",OFFSET(_xlfn.IFS(C30="Projektkosten",rng_Projekt,C30="Personalkosten",rng_Personal,C30="Mietkosten",rng_Miete,C30="Reisekosten",rng_Reise),B30,4,1,1))</f>
        <v/>
      </c>
      <c r="H30" s="95" t="str" cm="1">
        <f t="array" aca="1" ref="H30" ca="1">IF(A30=-1,"",OFFSET(_xlfn.IFS(C30="Projektkosten",rng_Projekt,C30="Personalkosten",rng_Personal,C30="Mietkosten",rng_Miete,C30="Reisekosten",rng_Reise),B30,5,1,1))</f>
        <v/>
      </c>
      <c r="I30" s="95" t="str" cm="1">
        <f t="array" aca="1" ref="I30" ca="1">IF(A30=-1,"",OFFSET(_xlfn.IFS(C30="Projektkosten",rng_Projekt,C30="Personalkosten",rng_Personal,C30="Mietkosten",rng_Miete,C30="Reisekosten",rng_Reise),B30,6,1,1))</f>
        <v/>
      </c>
    </row>
    <row r="31" spans="1:9" x14ac:dyDescent="0.25">
      <c r="A31">
        <f t="shared" ca="1" si="0"/>
        <v>-1</v>
      </c>
      <c r="B31" cm="1">
        <f t="array" aca="1" ref="B31" ca="1">_xlfn.IFS(A31=-1,0,C31=C30,B30+1,TRUE(),0)</f>
        <v>0</v>
      </c>
      <c r="C31" t="str" cm="1">
        <f t="array" aca="1" ref="C31" ca="1">_xlfn.IFS(A31=-1,"",A31&lt;=ROWS(rng_Projekt),"Projektkosten",A31&lt;=ROWS(rng_Projekt)+ROWS(rng_Personal),"Personalkosten",A31&lt;=ROWS(rng_Projekt)+ROWS(rng_Personal)+ROWS(rng_Miete),"Mietkosten",A31&lt;=ROWS(rng_Projekt)+ROWS(rng_Personal)+ROWS(rng_Miete)+ROWS(rng_Reise),"Reisekosten")</f>
        <v/>
      </c>
      <c r="D31" t="str" cm="1">
        <f t="array" aca="1" ref="D31" ca="1">IF(A31=-1,"",OFFSET(_xlfn.IFS(C31="Projektkosten",rng_Projekt,C31="Personalkosten",rng_Personal,C31="Mietkosten",rng_Miete,C31="Reisekosten",rng_Reise),B31,1,1,1))</f>
        <v/>
      </c>
      <c r="E31" s="95" t="str" cm="1">
        <f t="array" aca="1" ref="E31" ca="1">IF(A31=-1,"",OFFSET(_xlfn.IFS(C31="Projektkosten",rng_Projekt,C31="Personalkosten",rng_Personal,C31="Mietkosten",rng_Miete,C31="Reisekosten",rng_Reise),B31,2,1,1))</f>
        <v/>
      </c>
      <c r="F31" s="95" t="str" cm="1">
        <f t="array" aca="1" ref="F31" ca="1">IF(A31=-1,"",OFFSET(_xlfn.IFS(C31="Projektkosten",rng_Projekt,C31="Personalkosten",rng_Personal,C31="Mietkosten",rng_Miete,C31="Reisekosten",rng_Reise),B31,2,1,1))</f>
        <v/>
      </c>
      <c r="G31" s="95" t="str" cm="1">
        <f t="array" aca="1" ref="G31" ca="1">IF(A31=-1,"",OFFSET(_xlfn.IFS(C31="Projektkosten",rng_Projekt,C31="Personalkosten",rng_Personal,C31="Mietkosten",rng_Miete,C31="Reisekosten",rng_Reise),B31,4,1,1))</f>
        <v/>
      </c>
      <c r="H31" s="95" t="str" cm="1">
        <f t="array" aca="1" ref="H31" ca="1">IF(A31=-1,"",OFFSET(_xlfn.IFS(C31="Projektkosten",rng_Projekt,C31="Personalkosten",rng_Personal,C31="Mietkosten",rng_Miete,C31="Reisekosten",rng_Reise),B31,5,1,1))</f>
        <v/>
      </c>
      <c r="I31" s="95" t="str" cm="1">
        <f t="array" aca="1" ref="I31" ca="1">IF(A31=-1,"",OFFSET(_xlfn.IFS(C31="Projektkosten",rng_Projekt,C31="Personalkosten",rng_Personal,C31="Mietkosten",rng_Miete,C31="Reisekosten",rng_Reise),B31,6,1,1))</f>
        <v/>
      </c>
    </row>
    <row r="32" spans="1:9" x14ac:dyDescent="0.25">
      <c r="A32">
        <f t="shared" ca="1" si="0"/>
        <v>-1</v>
      </c>
      <c r="B32" cm="1">
        <f t="array" aca="1" ref="B32" ca="1">_xlfn.IFS(A32=-1,0,C32=C31,B31+1,TRUE(),0)</f>
        <v>0</v>
      </c>
      <c r="C32" t="str" cm="1">
        <f t="array" aca="1" ref="C32" ca="1">_xlfn.IFS(A32=-1,"",A32&lt;=ROWS(rng_Projekt),"Projektkosten",A32&lt;=ROWS(rng_Projekt)+ROWS(rng_Personal),"Personalkosten",A32&lt;=ROWS(rng_Projekt)+ROWS(rng_Personal)+ROWS(rng_Miete),"Mietkosten",A32&lt;=ROWS(rng_Projekt)+ROWS(rng_Personal)+ROWS(rng_Miete)+ROWS(rng_Reise),"Reisekosten")</f>
        <v/>
      </c>
      <c r="D32" t="str" cm="1">
        <f t="array" aca="1" ref="D32" ca="1">IF(A32=-1,"",OFFSET(_xlfn.IFS(C32="Projektkosten",rng_Projekt,C32="Personalkosten",rng_Personal,C32="Mietkosten",rng_Miete,C32="Reisekosten",rng_Reise),B32,1,1,1))</f>
        <v/>
      </c>
      <c r="E32" s="95" t="str" cm="1">
        <f t="array" aca="1" ref="E32" ca="1">IF(A32=-1,"",OFFSET(_xlfn.IFS(C32="Projektkosten",rng_Projekt,C32="Personalkosten",rng_Personal,C32="Mietkosten",rng_Miete,C32="Reisekosten",rng_Reise),B32,2,1,1))</f>
        <v/>
      </c>
      <c r="F32" s="95" t="str" cm="1">
        <f t="array" aca="1" ref="F32" ca="1">IF(A32=-1,"",OFFSET(_xlfn.IFS(C32="Projektkosten",rng_Projekt,C32="Personalkosten",rng_Personal,C32="Mietkosten",rng_Miete,C32="Reisekosten",rng_Reise),B32,2,1,1))</f>
        <v/>
      </c>
      <c r="G32" s="95" t="str" cm="1">
        <f t="array" aca="1" ref="G32" ca="1">IF(A32=-1,"",OFFSET(_xlfn.IFS(C32="Projektkosten",rng_Projekt,C32="Personalkosten",rng_Personal,C32="Mietkosten",rng_Miete,C32="Reisekosten",rng_Reise),B32,4,1,1))</f>
        <v/>
      </c>
      <c r="H32" s="95" t="str" cm="1">
        <f t="array" aca="1" ref="H32" ca="1">IF(A32=-1,"",OFFSET(_xlfn.IFS(C32="Projektkosten",rng_Projekt,C32="Personalkosten",rng_Personal,C32="Mietkosten",rng_Miete,C32="Reisekosten",rng_Reise),B32,5,1,1))</f>
        <v/>
      </c>
      <c r="I32" s="95" t="str" cm="1">
        <f t="array" aca="1" ref="I32" ca="1">IF(A32=-1,"",OFFSET(_xlfn.IFS(C32="Projektkosten",rng_Projekt,C32="Personalkosten",rng_Personal,C32="Mietkosten",rng_Miete,C32="Reisekosten",rng_Reise),B32,6,1,1))</f>
        <v/>
      </c>
    </row>
    <row r="33" spans="1:9" x14ac:dyDescent="0.25">
      <c r="A33">
        <f t="shared" ca="1" si="0"/>
        <v>-1</v>
      </c>
      <c r="B33" cm="1">
        <f t="array" aca="1" ref="B33" ca="1">_xlfn.IFS(A33=-1,0,C33=C32,B32+1,TRUE(),0)</f>
        <v>0</v>
      </c>
      <c r="C33" t="str" cm="1">
        <f t="array" aca="1" ref="C33" ca="1">_xlfn.IFS(A33=-1,"",A33&lt;=ROWS(rng_Projekt),"Projektkosten",A33&lt;=ROWS(rng_Projekt)+ROWS(rng_Personal),"Personalkosten",A33&lt;=ROWS(rng_Projekt)+ROWS(rng_Personal)+ROWS(rng_Miete),"Mietkosten",A33&lt;=ROWS(rng_Projekt)+ROWS(rng_Personal)+ROWS(rng_Miete)+ROWS(rng_Reise),"Reisekosten")</f>
        <v/>
      </c>
      <c r="D33" t="str" cm="1">
        <f t="array" aca="1" ref="D33" ca="1">IF(A33=-1,"",OFFSET(_xlfn.IFS(C33="Projektkosten",rng_Projekt,C33="Personalkosten",rng_Personal,C33="Mietkosten",rng_Miete,C33="Reisekosten",rng_Reise),B33,1,1,1))</f>
        <v/>
      </c>
      <c r="E33" s="95" t="str" cm="1">
        <f t="array" aca="1" ref="E33" ca="1">IF(A33=-1,"",OFFSET(_xlfn.IFS(C33="Projektkosten",rng_Projekt,C33="Personalkosten",rng_Personal,C33="Mietkosten",rng_Miete,C33="Reisekosten",rng_Reise),B33,2,1,1))</f>
        <v/>
      </c>
      <c r="F33" s="95" t="str" cm="1">
        <f t="array" aca="1" ref="F33" ca="1">IF(A33=-1,"",OFFSET(_xlfn.IFS(C33="Projektkosten",rng_Projekt,C33="Personalkosten",rng_Personal,C33="Mietkosten",rng_Miete,C33="Reisekosten",rng_Reise),B33,2,1,1))</f>
        <v/>
      </c>
      <c r="G33" s="95" t="str" cm="1">
        <f t="array" aca="1" ref="G33" ca="1">IF(A33=-1,"",OFFSET(_xlfn.IFS(C33="Projektkosten",rng_Projekt,C33="Personalkosten",rng_Personal,C33="Mietkosten",rng_Miete,C33="Reisekosten",rng_Reise),B33,4,1,1))</f>
        <v/>
      </c>
      <c r="H33" s="95" t="str" cm="1">
        <f t="array" aca="1" ref="H33" ca="1">IF(A33=-1,"",OFFSET(_xlfn.IFS(C33="Projektkosten",rng_Projekt,C33="Personalkosten",rng_Personal,C33="Mietkosten",rng_Miete,C33="Reisekosten",rng_Reise),B33,5,1,1))</f>
        <v/>
      </c>
      <c r="I33" s="95" t="str" cm="1">
        <f t="array" aca="1" ref="I33" ca="1">IF(A33=-1,"",OFFSET(_xlfn.IFS(C33="Projektkosten",rng_Projekt,C33="Personalkosten",rng_Personal,C33="Mietkosten",rng_Miete,C33="Reisekosten",rng_Reise),B33,6,1,1))</f>
        <v/>
      </c>
    </row>
    <row r="34" spans="1:9" x14ac:dyDescent="0.25">
      <c r="A34">
        <f t="shared" ref="A34:A65" ca="1" si="1">IF(OR(A33=-1,A33=ROWS(rng_Projekt)+ROWS(rng_Personal)+ROWS(rng_Miete)+ROWS(rng_Reise)),-1,A33+1)</f>
        <v>-1</v>
      </c>
      <c r="B34" cm="1">
        <f t="array" aca="1" ref="B34" ca="1">_xlfn.IFS(A34=-1,0,C34=C33,B33+1,TRUE(),0)</f>
        <v>0</v>
      </c>
      <c r="C34" t="str" cm="1">
        <f t="array" aca="1" ref="C34" ca="1">_xlfn.IFS(A34=-1,"",A34&lt;=ROWS(rng_Projekt),"Projektkosten",A34&lt;=ROWS(rng_Projekt)+ROWS(rng_Personal),"Personalkosten",A34&lt;=ROWS(rng_Projekt)+ROWS(rng_Personal)+ROWS(rng_Miete),"Mietkosten",A34&lt;=ROWS(rng_Projekt)+ROWS(rng_Personal)+ROWS(rng_Miete)+ROWS(rng_Reise),"Reisekosten")</f>
        <v/>
      </c>
      <c r="D34" t="str" cm="1">
        <f t="array" aca="1" ref="D34" ca="1">IF(A34=-1,"",OFFSET(_xlfn.IFS(C34="Projektkosten",rng_Projekt,C34="Personalkosten",rng_Personal,C34="Mietkosten",rng_Miete,C34="Reisekosten",rng_Reise),B34,1,1,1))</f>
        <v/>
      </c>
      <c r="E34" s="95" t="str" cm="1">
        <f t="array" aca="1" ref="E34" ca="1">IF(A34=-1,"",OFFSET(_xlfn.IFS(C34="Projektkosten",rng_Projekt,C34="Personalkosten",rng_Personal,C34="Mietkosten",rng_Miete,C34="Reisekosten",rng_Reise),B34,2,1,1))</f>
        <v/>
      </c>
      <c r="F34" s="95" t="str" cm="1">
        <f t="array" aca="1" ref="F34" ca="1">IF(A34=-1,"",OFFSET(_xlfn.IFS(C34="Projektkosten",rng_Projekt,C34="Personalkosten",rng_Personal,C34="Mietkosten",rng_Miete,C34="Reisekosten",rng_Reise),B34,2,1,1))</f>
        <v/>
      </c>
      <c r="G34" s="95" t="str" cm="1">
        <f t="array" aca="1" ref="G34" ca="1">IF(A34=-1,"",OFFSET(_xlfn.IFS(C34="Projektkosten",rng_Projekt,C34="Personalkosten",rng_Personal,C34="Mietkosten",rng_Miete,C34="Reisekosten",rng_Reise),B34,4,1,1))</f>
        <v/>
      </c>
      <c r="H34" s="95" t="str" cm="1">
        <f t="array" aca="1" ref="H34" ca="1">IF(A34=-1,"",OFFSET(_xlfn.IFS(C34="Projektkosten",rng_Projekt,C34="Personalkosten",rng_Personal,C34="Mietkosten",rng_Miete,C34="Reisekosten",rng_Reise),B34,5,1,1))</f>
        <v/>
      </c>
      <c r="I34" s="95" t="str" cm="1">
        <f t="array" aca="1" ref="I34" ca="1">IF(A34=-1,"",OFFSET(_xlfn.IFS(C34="Projektkosten",rng_Projekt,C34="Personalkosten",rng_Personal,C34="Mietkosten",rng_Miete,C34="Reisekosten",rng_Reise),B34,6,1,1))</f>
        <v/>
      </c>
    </row>
    <row r="35" spans="1:9" x14ac:dyDescent="0.25">
      <c r="A35">
        <f t="shared" ca="1" si="1"/>
        <v>-1</v>
      </c>
      <c r="B35" cm="1">
        <f t="array" aca="1" ref="B35" ca="1">_xlfn.IFS(A35=-1,0,C35=C34,B34+1,TRUE(),0)</f>
        <v>0</v>
      </c>
      <c r="C35" t="str" cm="1">
        <f t="array" aca="1" ref="C35" ca="1">_xlfn.IFS(A35=-1,"",A35&lt;=ROWS(rng_Projekt),"Projektkosten",A35&lt;=ROWS(rng_Projekt)+ROWS(rng_Personal),"Personalkosten",A35&lt;=ROWS(rng_Projekt)+ROWS(rng_Personal)+ROWS(rng_Miete),"Mietkosten",A35&lt;=ROWS(rng_Projekt)+ROWS(rng_Personal)+ROWS(rng_Miete)+ROWS(rng_Reise),"Reisekosten")</f>
        <v/>
      </c>
      <c r="D35" t="str" cm="1">
        <f t="array" aca="1" ref="D35" ca="1">IF(A35=-1,"",OFFSET(_xlfn.IFS(C35="Projektkosten",rng_Projekt,C35="Personalkosten",rng_Personal,C35="Mietkosten",rng_Miete,C35="Reisekosten",rng_Reise),B35,1,1,1))</f>
        <v/>
      </c>
      <c r="E35" s="95" t="str" cm="1">
        <f t="array" aca="1" ref="E35" ca="1">IF(A35=-1,"",OFFSET(_xlfn.IFS(C35="Projektkosten",rng_Projekt,C35="Personalkosten",rng_Personal,C35="Mietkosten",rng_Miete,C35="Reisekosten",rng_Reise),B35,2,1,1))</f>
        <v/>
      </c>
      <c r="F35" s="95" t="str" cm="1">
        <f t="array" aca="1" ref="F35" ca="1">IF(A35=-1,"",OFFSET(_xlfn.IFS(C35="Projektkosten",rng_Projekt,C35="Personalkosten",rng_Personal,C35="Mietkosten",rng_Miete,C35="Reisekosten",rng_Reise),B35,2,1,1))</f>
        <v/>
      </c>
      <c r="G35" s="95" t="str" cm="1">
        <f t="array" aca="1" ref="G35" ca="1">IF(A35=-1,"",OFFSET(_xlfn.IFS(C35="Projektkosten",rng_Projekt,C35="Personalkosten",rng_Personal,C35="Mietkosten",rng_Miete,C35="Reisekosten",rng_Reise),B35,4,1,1))</f>
        <v/>
      </c>
      <c r="H35" s="95" t="str" cm="1">
        <f t="array" aca="1" ref="H35" ca="1">IF(A35=-1,"",OFFSET(_xlfn.IFS(C35="Projektkosten",rng_Projekt,C35="Personalkosten",rng_Personal,C35="Mietkosten",rng_Miete,C35="Reisekosten",rng_Reise),B35,5,1,1))</f>
        <v/>
      </c>
      <c r="I35" s="95" t="str" cm="1">
        <f t="array" aca="1" ref="I35" ca="1">IF(A35=-1,"",OFFSET(_xlfn.IFS(C35="Projektkosten",rng_Projekt,C35="Personalkosten",rng_Personal,C35="Mietkosten",rng_Miete,C35="Reisekosten",rng_Reise),B35,6,1,1))</f>
        <v/>
      </c>
    </row>
    <row r="36" spans="1:9" x14ac:dyDescent="0.25">
      <c r="A36">
        <f t="shared" ca="1" si="1"/>
        <v>-1</v>
      </c>
      <c r="B36" cm="1">
        <f t="array" aca="1" ref="B36" ca="1">_xlfn.IFS(A36=-1,0,C36=C35,B35+1,TRUE(),0)</f>
        <v>0</v>
      </c>
      <c r="C36" t="str" cm="1">
        <f t="array" aca="1" ref="C36" ca="1">_xlfn.IFS(A36=-1,"",A36&lt;=ROWS(rng_Projekt),"Projektkosten",A36&lt;=ROWS(rng_Projekt)+ROWS(rng_Personal),"Personalkosten",A36&lt;=ROWS(rng_Projekt)+ROWS(rng_Personal)+ROWS(rng_Miete),"Mietkosten",A36&lt;=ROWS(rng_Projekt)+ROWS(rng_Personal)+ROWS(rng_Miete)+ROWS(rng_Reise),"Reisekosten")</f>
        <v/>
      </c>
      <c r="D36" t="str" cm="1">
        <f t="array" aca="1" ref="D36" ca="1">IF(A36=-1,"",OFFSET(_xlfn.IFS(C36="Projektkosten",rng_Projekt,C36="Personalkosten",rng_Personal,C36="Mietkosten",rng_Miete,C36="Reisekosten",rng_Reise),B36,1,1,1))</f>
        <v/>
      </c>
      <c r="E36" s="95" t="str" cm="1">
        <f t="array" aca="1" ref="E36" ca="1">IF(A36=-1,"",OFFSET(_xlfn.IFS(C36="Projektkosten",rng_Projekt,C36="Personalkosten",rng_Personal,C36="Mietkosten",rng_Miete,C36="Reisekosten",rng_Reise),B36,2,1,1))</f>
        <v/>
      </c>
      <c r="F36" s="95" t="str" cm="1">
        <f t="array" aca="1" ref="F36" ca="1">IF(A36=-1,"",OFFSET(_xlfn.IFS(C36="Projektkosten",rng_Projekt,C36="Personalkosten",rng_Personal,C36="Mietkosten",rng_Miete,C36="Reisekosten",rng_Reise),B36,2,1,1))</f>
        <v/>
      </c>
      <c r="G36" s="95" t="str" cm="1">
        <f t="array" aca="1" ref="G36" ca="1">IF(A36=-1,"",OFFSET(_xlfn.IFS(C36="Projektkosten",rng_Projekt,C36="Personalkosten",rng_Personal,C36="Mietkosten",rng_Miete,C36="Reisekosten",rng_Reise),B36,4,1,1))</f>
        <v/>
      </c>
      <c r="H36" s="95" t="str" cm="1">
        <f t="array" aca="1" ref="H36" ca="1">IF(A36=-1,"",OFFSET(_xlfn.IFS(C36="Projektkosten",rng_Projekt,C36="Personalkosten",rng_Personal,C36="Mietkosten",rng_Miete,C36="Reisekosten",rng_Reise),B36,5,1,1))</f>
        <v/>
      </c>
      <c r="I36" s="95" t="str" cm="1">
        <f t="array" aca="1" ref="I36" ca="1">IF(A36=-1,"",OFFSET(_xlfn.IFS(C36="Projektkosten",rng_Projekt,C36="Personalkosten",rng_Personal,C36="Mietkosten",rng_Miete,C36="Reisekosten",rng_Reise),B36,6,1,1))</f>
        <v/>
      </c>
    </row>
    <row r="37" spans="1:9" x14ac:dyDescent="0.25">
      <c r="A37">
        <f t="shared" ca="1" si="1"/>
        <v>-1</v>
      </c>
      <c r="B37" cm="1">
        <f t="array" aca="1" ref="B37" ca="1">_xlfn.IFS(A37=-1,0,C37=C36,B36+1,TRUE(),0)</f>
        <v>0</v>
      </c>
      <c r="C37" t="str" cm="1">
        <f t="array" aca="1" ref="C37" ca="1">_xlfn.IFS(A37=-1,"",A37&lt;=ROWS(rng_Projekt),"Projektkosten",A37&lt;=ROWS(rng_Projekt)+ROWS(rng_Personal),"Personalkosten",A37&lt;=ROWS(rng_Projekt)+ROWS(rng_Personal)+ROWS(rng_Miete),"Mietkosten",A37&lt;=ROWS(rng_Projekt)+ROWS(rng_Personal)+ROWS(rng_Miete)+ROWS(rng_Reise),"Reisekosten")</f>
        <v/>
      </c>
      <c r="D37" t="str" cm="1">
        <f t="array" aca="1" ref="D37" ca="1">IF(A37=-1,"",OFFSET(_xlfn.IFS(C37="Projektkosten",rng_Projekt,C37="Personalkosten",rng_Personal,C37="Mietkosten",rng_Miete,C37="Reisekosten",rng_Reise),B37,1,1,1))</f>
        <v/>
      </c>
      <c r="E37" s="95" t="str" cm="1">
        <f t="array" aca="1" ref="E37" ca="1">IF(A37=-1,"",OFFSET(_xlfn.IFS(C37="Projektkosten",rng_Projekt,C37="Personalkosten",rng_Personal,C37="Mietkosten",rng_Miete,C37="Reisekosten",rng_Reise),B37,2,1,1))</f>
        <v/>
      </c>
      <c r="F37" s="95" t="str" cm="1">
        <f t="array" aca="1" ref="F37" ca="1">IF(A37=-1,"",OFFSET(_xlfn.IFS(C37="Projektkosten",rng_Projekt,C37="Personalkosten",rng_Personal,C37="Mietkosten",rng_Miete,C37="Reisekosten",rng_Reise),B37,2,1,1))</f>
        <v/>
      </c>
      <c r="G37" s="95" t="str" cm="1">
        <f t="array" aca="1" ref="G37" ca="1">IF(A37=-1,"",OFFSET(_xlfn.IFS(C37="Projektkosten",rng_Projekt,C37="Personalkosten",rng_Personal,C37="Mietkosten",rng_Miete,C37="Reisekosten",rng_Reise),B37,4,1,1))</f>
        <v/>
      </c>
      <c r="H37" s="95" t="str" cm="1">
        <f t="array" aca="1" ref="H37" ca="1">IF(A37=-1,"",OFFSET(_xlfn.IFS(C37="Projektkosten",rng_Projekt,C37="Personalkosten",rng_Personal,C37="Mietkosten",rng_Miete,C37="Reisekosten",rng_Reise),B37,5,1,1))</f>
        <v/>
      </c>
      <c r="I37" s="95" t="str" cm="1">
        <f t="array" aca="1" ref="I37" ca="1">IF(A37=-1,"",OFFSET(_xlfn.IFS(C37="Projektkosten",rng_Projekt,C37="Personalkosten",rng_Personal,C37="Mietkosten",rng_Miete,C37="Reisekosten",rng_Reise),B37,6,1,1))</f>
        <v/>
      </c>
    </row>
    <row r="38" spans="1:9" x14ac:dyDescent="0.25">
      <c r="A38">
        <f t="shared" ca="1" si="1"/>
        <v>-1</v>
      </c>
      <c r="B38" cm="1">
        <f t="array" aca="1" ref="B38" ca="1">_xlfn.IFS(A38=-1,0,C38=C37,B37+1,TRUE(),0)</f>
        <v>0</v>
      </c>
      <c r="C38" t="str" cm="1">
        <f t="array" aca="1" ref="C38" ca="1">_xlfn.IFS(A38=-1,"",A38&lt;=ROWS(rng_Projekt),"Projektkosten",A38&lt;=ROWS(rng_Projekt)+ROWS(rng_Personal),"Personalkosten",A38&lt;=ROWS(rng_Projekt)+ROWS(rng_Personal)+ROWS(rng_Miete),"Mietkosten",A38&lt;=ROWS(rng_Projekt)+ROWS(rng_Personal)+ROWS(rng_Miete)+ROWS(rng_Reise),"Reisekosten")</f>
        <v/>
      </c>
      <c r="D38" t="str" cm="1">
        <f t="array" aca="1" ref="D38" ca="1">IF(A38=-1,"",OFFSET(_xlfn.IFS(C38="Projektkosten",rng_Projekt,C38="Personalkosten",rng_Personal,C38="Mietkosten",rng_Miete,C38="Reisekosten",rng_Reise),B38,1,1,1))</f>
        <v/>
      </c>
      <c r="E38" s="95" t="str" cm="1">
        <f t="array" aca="1" ref="E38" ca="1">IF(A38=-1,"",OFFSET(_xlfn.IFS(C38="Projektkosten",rng_Projekt,C38="Personalkosten",rng_Personal,C38="Mietkosten",rng_Miete,C38="Reisekosten",rng_Reise),B38,2,1,1))</f>
        <v/>
      </c>
      <c r="F38" s="95" t="str" cm="1">
        <f t="array" aca="1" ref="F38" ca="1">IF(A38=-1,"",OFFSET(_xlfn.IFS(C38="Projektkosten",rng_Projekt,C38="Personalkosten",rng_Personal,C38="Mietkosten",rng_Miete,C38="Reisekosten",rng_Reise),B38,2,1,1))</f>
        <v/>
      </c>
      <c r="G38" s="95" t="str" cm="1">
        <f t="array" aca="1" ref="G38" ca="1">IF(A38=-1,"",OFFSET(_xlfn.IFS(C38="Projektkosten",rng_Projekt,C38="Personalkosten",rng_Personal,C38="Mietkosten",rng_Miete,C38="Reisekosten",rng_Reise),B38,4,1,1))</f>
        <v/>
      </c>
      <c r="H38" s="95" t="str" cm="1">
        <f t="array" aca="1" ref="H38" ca="1">IF(A38=-1,"",OFFSET(_xlfn.IFS(C38="Projektkosten",rng_Projekt,C38="Personalkosten",rng_Personal,C38="Mietkosten",rng_Miete,C38="Reisekosten",rng_Reise),B38,5,1,1))</f>
        <v/>
      </c>
      <c r="I38" s="95" t="str" cm="1">
        <f t="array" aca="1" ref="I38" ca="1">IF(A38=-1,"",OFFSET(_xlfn.IFS(C38="Projektkosten",rng_Projekt,C38="Personalkosten",rng_Personal,C38="Mietkosten",rng_Miete,C38="Reisekosten",rng_Reise),B38,6,1,1))</f>
        <v/>
      </c>
    </row>
    <row r="39" spans="1:9" x14ac:dyDescent="0.25">
      <c r="A39">
        <f t="shared" ca="1" si="1"/>
        <v>-1</v>
      </c>
      <c r="B39" cm="1">
        <f t="array" aca="1" ref="B39" ca="1">_xlfn.IFS(A39=-1,0,C39=C38,B38+1,TRUE(),0)</f>
        <v>0</v>
      </c>
      <c r="C39" t="str" cm="1">
        <f t="array" aca="1" ref="C39" ca="1">_xlfn.IFS(A39=-1,"",A39&lt;=ROWS(rng_Projekt),"Projektkosten",A39&lt;=ROWS(rng_Projekt)+ROWS(rng_Personal),"Personalkosten",A39&lt;=ROWS(rng_Projekt)+ROWS(rng_Personal)+ROWS(rng_Miete),"Mietkosten",A39&lt;=ROWS(rng_Projekt)+ROWS(rng_Personal)+ROWS(rng_Miete)+ROWS(rng_Reise),"Reisekosten")</f>
        <v/>
      </c>
      <c r="D39" t="str" cm="1">
        <f t="array" aca="1" ref="D39" ca="1">IF(A39=-1,"",OFFSET(_xlfn.IFS(C39="Projektkosten",rng_Projekt,C39="Personalkosten",rng_Personal,C39="Mietkosten",rng_Miete,C39="Reisekosten",rng_Reise),B39,1,1,1))</f>
        <v/>
      </c>
      <c r="E39" s="95" t="str" cm="1">
        <f t="array" aca="1" ref="E39" ca="1">IF(A39=-1,"",OFFSET(_xlfn.IFS(C39="Projektkosten",rng_Projekt,C39="Personalkosten",rng_Personal,C39="Mietkosten",rng_Miete,C39="Reisekosten",rng_Reise),B39,2,1,1))</f>
        <v/>
      </c>
      <c r="F39" s="95" t="str" cm="1">
        <f t="array" aca="1" ref="F39" ca="1">IF(A39=-1,"",OFFSET(_xlfn.IFS(C39="Projektkosten",rng_Projekt,C39="Personalkosten",rng_Personal,C39="Mietkosten",rng_Miete,C39="Reisekosten",rng_Reise),B39,2,1,1))</f>
        <v/>
      </c>
      <c r="G39" s="95" t="str" cm="1">
        <f t="array" aca="1" ref="G39" ca="1">IF(A39=-1,"",OFFSET(_xlfn.IFS(C39="Projektkosten",rng_Projekt,C39="Personalkosten",rng_Personal,C39="Mietkosten",rng_Miete,C39="Reisekosten",rng_Reise),B39,4,1,1))</f>
        <v/>
      </c>
      <c r="H39" s="95" t="str" cm="1">
        <f t="array" aca="1" ref="H39" ca="1">IF(A39=-1,"",OFFSET(_xlfn.IFS(C39="Projektkosten",rng_Projekt,C39="Personalkosten",rng_Personal,C39="Mietkosten",rng_Miete,C39="Reisekosten",rng_Reise),B39,5,1,1))</f>
        <v/>
      </c>
      <c r="I39" s="95" t="str" cm="1">
        <f t="array" aca="1" ref="I39" ca="1">IF(A39=-1,"",OFFSET(_xlfn.IFS(C39="Projektkosten",rng_Projekt,C39="Personalkosten",rng_Personal,C39="Mietkosten",rng_Miete,C39="Reisekosten",rng_Reise),B39,6,1,1))</f>
        <v/>
      </c>
    </row>
    <row r="40" spans="1:9" x14ac:dyDescent="0.25">
      <c r="A40">
        <f t="shared" ca="1" si="1"/>
        <v>-1</v>
      </c>
      <c r="B40" cm="1">
        <f t="array" aca="1" ref="B40" ca="1">_xlfn.IFS(A40=-1,0,C40=C39,B39+1,TRUE(),0)</f>
        <v>0</v>
      </c>
      <c r="C40" t="str" cm="1">
        <f t="array" aca="1" ref="C40" ca="1">_xlfn.IFS(A40=-1,"",A40&lt;=ROWS(rng_Projekt),"Projektkosten",A40&lt;=ROWS(rng_Projekt)+ROWS(rng_Personal),"Personalkosten",A40&lt;=ROWS(rng_Projekt)+ROWS(rng_Personal)+ROWS(rng_Miete),"Mietkosten",A40&lt;=ROWS(rng_Projekt)+ROWS(rng_Personal)+ROWS(rng_Miete)+ROWS(rng_Reise),"Reisekosten")</f>
        <v/>
      </c>
      <c r="D40" t="str" cm="1">
        <f t="array" aca="1" ref="D40" ca="1">IF(A40=-1,"",OFFSET(_xlfn.IFS(C40="Projektkosten",rng_Projekt,C40="Personalkosten",rng_Personal,C40="Mietkosten",rng_Miete,C40="Reisekosten",rng_Reise),B40,1,1,1))</f>
        <v/>
      </c>
      <c r="E40" s="95" t="str" cm="1">
        <f t="array" aca="1" ref="E40" ca="1">IF(A40=-1,"",OFFSET(_xlfn.IFS(C40="Projektkosten",rng_Projekt,C40="Personalkosten",rng_Personal,C40="Mietkosten",rng_Miete,C40="Reisekosten",rng_Reise),B40,2,1,1))</f>
        <v/>
      </c>
      <c r="F40" s="95" t="str" cm="1">
        <f t="array" aca="1" ref="F40" ca="1">IF(A40=-1,"",OFFSET(_xlfn.IFS(C40="Projektkosten",rng_Projekt,C40="Personalkosten",rng_Personal,C40="Mietkosten",rng_Miete,C40="Reisekosten",rng_Reise),B40,2,1,1))</f>
        <v/>
      </c>
      <c r="G40" s="95" t="str" cm="1">
        <f t="array" aca="1" ref="G40" ca="1">IF(A40=-1,"",OFFSET(_xlfn.IFS(C40="Projektkosten",rng_Projekt,C40="Personalkosten",rng_Personal,C40="Mietkosten",rng_Miete,C40="Reisekosten",rng_Reise),B40,4,1,1))</f>
        <v/>
      </c>
      <c r="H40" s="95" t="str" cm="1">
        <f t="array" aca="1" ref="H40" ca="1">IF(A40=-1,"",OFFSET(_xlfn.IFS(C40="Projektkosten",rng_Projekt,C40="Personalkosten",rng_Personal,C40="Mietkosten",rng_Miete,C40="Reisekosten",rng_Reise),B40,5,1,1))</f>
        <v/>
      </c>
      <c r="I40" s="95" t="str" cm="1">
        <f t="array" aca="1" ref="I40" ca="1">IF(A40=-1,"",OFFSET(_xlfn.IFS(C40="Projektkosten",rng_Projekt,C40="Personalkosten",rng_Personal,C40="Mietkosten",rng_Miete,C40="Reisekosten",rng_Reise),B40,6,1,1))</f>
        <v/>
      </c>
    </row>
    <row r="41" spans="1:9" x14ac:dyDescent="0.25">
      <c r="A41">
        <f t="shared" ca="1" si="1"/>
        <v>-1</v>
      </c>
      <c r="B41" cm="1">
        <f t="array" aca="1" ref="B41" ca="1">_xlfn.IFS(A41=-1,0,C41=C40,B40+1,TRUE(),0)</f>
        <v>0</v>
      </c>
      <c r="C41" t="str" cm="1">
        <f t="array" aca="1" ref="C41" ca="1">_xlfn.IFS(A41=-1,"",A41&lt;=ROWS(rng_Projekt),"Projektkosten",A41&lt;=ROWS(rng_Projekt)+ROWS(rng_Personal),"Personalkosten",A41&lt;=ROWS(rng_Projekt)+ROWS(rng_Personal)+ROWS(rng_Miete),"Mietkosten",A41&lt;=ROWS(rng_Projekt)+ROWS(rng_Personal)+ROWS(rng_Miete)+ROWS(rng_Reise),"Reisekosten")</f>
        <v/>
      </c>
      <c r="D41" t="str" cm="1">
        <f t="array" aca="1" ref="D41" ca="1">IF(A41=-1,"",OFFSET(_xlfn.IFS(C41="Projektkosten",rng_Projekt,C41="Personalkosten",rng_Personal,C41="Mietkosten",rng_Miete,C41="Reisekosten",rng_Reise),B41,1,1,1))</f>
        <v/>
      </c>
      <c r="E41" s="95" t="str" cm="1">
        <f t="array" aca="1" ref="E41" ca="1">IF(A41=-1,"",OFFSET(_xlfn.IFS(C41="Projektkosten",rng_Projekt,C41="Personalkosten",rng_Personal,C41="Mietkosten",rng_Miete,C41="Reisekosten",rng_Reise),B41,2,1,1))</f>
        <v/>
      </c>
      <c r="F41" s="95" t="str" cm="1">
        <f t="array" aca="1" ref="F41" ca="1">IF(A41=-1,"",OFFSET(_xlfn.IFS(C41="Projektkosten",rng_Projekt,C41="Personalkosten",rng_Personal,C41="Mietkosten",rng_Miete,C41="Reisekosten",rng_Reise),B41,2,1,1))</f>
        <v/>
      </c>
      <c r="G41" s="95" t="str" cm="1">
        <f t="array" aca="1" ref="G41" ca="1">IF(A41=-1,"",OFFSET(_xlfn.IFS(C41="Projektkosten",rng_Projekt,C41="Personalkosten",rng_Personal,C41="Mietkosten",rng_Miete,C41="Reisekosten",rng_Reise),B41,4,1,1))</f>
        <v/>
      </c>
      <c r="H41" s="95" t="str" cm="1">
        <f t="array" aca="1" ref="H41" ca="1">IF(A41=-1,"",OFFSET(_xlfn.IFS(C41="Projektkosten",rng_Projekt,C41="Personalkosten",rng_Personal,C41="Mietkosten",rng_Miete,C41="Reisekosten",rng_Reise),B41,5,1,1))</f>
        <v/>
      </c>
      <c r="I41" s="95" t="str" cm="1">
        <f t="array" aca="1" ref="I41" ca="1">IF(A41=-1,"",OFFSET(_xlfn.IFS(C41="Projektkosten",rng_Projekt,C41="Personalkosten",rng_Personal,C41="Mietkosten",rng_Miete,C41="Reisekosten",rng_Reise),B41,6,1,1))</f>
        <v/>
      </c>
    </row>
    <row r="42" spans="1:9" x14ac:dyDescent="0.25">
      <c r="A42">
        <f t="shared" ca="1" si="1"/>
        <v>-1</v>
      </c>
      <c r="B42" cm="1">
        <f t="array" aca="1" ref="B42" ca="1">_xlfn.IFS(A42=-1,0,C42=C41,B41+1,TRUE(),0)</f>
        <v>0</v>
      </c>
      <c r="C42" t="str" cm="1">
        <f t="array" aca="1" ref="C42" ca="1">_xlfn.IFS(A42=-1,"",A42&lt;=ROWS(rng_Projekt),"Projektkosten",A42&lt;=ROWS(rng_Projekt)+ROWS(rng_Personal),"Personalkosten",A42&lt;=ROWS(rng_Projekt)+ROWS(rng_Personal)+ROWS(rng_Miete),"Mietkosten",A42&lt;=ROWS(rng_Projekt)+ROWS(rng_Personal)+ROWS(rng_Miete)+ROWS(rng_Reise),"Reisekosten")</f>
        <v/>
      </c>
      <c r="D42" t="str" cm="1">
        <f t="array" aca="1" ref="D42" ca="1">IF(A42=-1,"",OFFSET(_xlfn.IFS(C42="Projektkosten",rng_Projekt,C42="Personalkosten",rng_Personal,C42="Mietkosten",rng_Miete,C42="Reisekosten",rng_Reise),B42,1,1,1))</f>
        <v/>
      </c>
      <c r="E42" s="95" t="str" cm="1">
        <f t="array" aca="1" ref="E42" ca="1">IF(A42=-1,"",OFFSET(_xlfn.IFS(C42="Projektkosten",rng_Projekt,C42="Personalkosten",rng_Personal,C42="Mietkosten",rng_Miete,C42="Reisekosten",rng_Reise),B42,2,1,1))</f>
        <v/>
      </c>
      <c r="F42" s="95" t="str" cm="1">
        <f t="array" aca="1" ref="F42" ca="1">IF(A42=-1,"",OFFSET(_xlfn.IFS(C42="Projektkosten",rng_Projekt,C42="Personalkosten",rng_Personal,C42="Mietkosten",rng_Miete,C42="Reisekosten",rng_Reise),B42,2,1,1))</f>
        <v/>
      </c>
      <c r="G42" s="95" t="str" cm="1">
        <f t="array" aca="1" ref="G42" ca="1">IF(A42=-1,"",OFFSET(_xlfn.IFS(C42="Projektkosten",rng_Projekt,C42="Personalkosten",rng_Personal,C42="Mietkosten",rng_Miete,C42="Reisekosten",rng_Reise),B42,4,1,1))</f>
        <v/>
      </c>
      <c r="H42" s="95" t="str" cm="1">
        <f t="array" aca="1" ref="H42" ca="1">IF(A42=-1,"",OFFSET(_xlfn.IFS(C42="Projektkosten",rng_Projekt,C42="Personalkosten",rng_Personal,C42="Mietkosten",rng_Miete,C42="Reisekosten",rng_Reise),B42,5,1,1))</f>
        <v/>
      </c>
      <c r="I42" s="95" t="str" cm="1">
        <f t="array" aca="1" ref="I42" ca="1">IF(A42=-1,"",OFFSET(_xlfn.IFS(C42="Projektkosten",rng_Projekt,C42="Personalkosten",rng_Personal,C42="Mietkosten",rng_Miete,C42="Reisekosten",rng_Reise),B42,6,1,1))</f>
        <v/>
      </c>
    </row>
    <row r="43" spans="1:9" x14ac:dyDescent="0.25">
      <c r="A43">
        <f t="shared" ca="1" si="1"/>
        <v>-1</v>
      </c>
      <c r="B43" cm="1">
        <f t="array" aca="1" ref="B43" ca="1">_xlfn.IFS(A43=-1,0,C43=C42,B42+1,TRUE(),0)</f>
        <v>0</v>
      </c>
      <c r="C43" t="str" cm="1">
        <f t="array" aca="1" ref="C43" ca="1">_xlfn.IFS(A43=-1,"",A43&lt;=ROWS(rng_Projekt),"Projektkosten",A43&lt;=ROWS(rng_Projekt)+ROWS(rng_Personal),"Personalkosten",A43&lt;=ROWS(rng_Projekt)+ROWS(rng_Personal)+ROWS(rng_Miete),"Mietkosten",A43&lt;=ROWS(rng_Projekt)+ROWS(rng_Personal)+ROWS(rng_Miete)+ROWS(rng_Reise),"Reisekosten")</f>
        <v/>
      </c>
      <c r="D43" t="str" cm="1">
        <f t="array" aca="1" ref="D43" ca="1">IF(A43=-1,"",OFFSET(_xlfn.IFS(C43="Projektkosten",rng_Projekt,C43="Personalkosten",rng_Personal,C43="Mietkosten",rng_Miete,C43="Reisekosten",rng_Reise),B43,1,1,1))</f>
        <v/>
      </c>
      <c r="E43" s="95" t="str" cm="1">
        <f t="array" aca="1" ref="E43" ca="1">IF(A43=-1,"",OFFSET(_xlfn.IFS(C43="Projektkosten",rng_Projekt,C43="Personalkosten",rng_Personal,C43="Mietkosten",rng_Miete,C43="Reisekosten",rng_Reise),B43,2,1,1))</f>
        <v/>
      </c>
      <c r="F43" s="95" t="str" cm="1">
        <f t="array" aca="1" ref="F43" ca="1">IF(A43=-1,"",OFFSET(_xlfn.IFS(C43="Projektkosten",rng_Projekt,C43="Personalkosten",rng_Personal,C43="Mietkosten",rng_Miete,C43="Reisekosten",rng_Reise),B43,2,1,1))</f>
        <v/>
      </c>
      <c r="G43" s="95" t="str" cm="1">
        <f t="array" aca="1" ref="G43" ca="1">IF(A43=-1,"",OFFSET(_xlfn.IFS(C43="Projektkosten",rng_Projekt,C43="Personalkosten",rng_Personal,C43="Mietkosten",rng_Miete,C43="Reisekosten",rng_Reise),B43,4,1,1))</f>
        <v/>
      </c>
      <c r="H43" s="95" t="str" cm="1">
        <f t="array" aca="1" ref="H43" ca="1">IF(A43=-1,"",OFFSET(_xlfn.IFS(C43="Projektkosten",rng_Projekt,C43="Personalkosten",rng_Personal,C43="Mietkosten",rng_Miete,C43="Reisekosten",rng_Reise),B43,5,1,1))</f>
        <v/>
      </c>
      <c r="I43" s="95" t="str" cm="1">
        <f t="array" aca="1" ref="I43" ca="1">IF(A43=-1,"",OFFSET(_xlfn.IFS(C43="Projektkosten",rng_Projekt,C43="Personalkosten",rng_Personal,C43="Mietkosten",rng_Miete,C43="Reisekosten",rng_Reise),B43,6,1,1))</f>
        <v/>
      </c>
    </row>
    <row r="44" spans="1:9" x14ac:dyDescent="0.25">
      <c r="A44">
        <f t="shared" ca="1" si="1"/>
        <v>-1</v>
      </c>
      <c r="B44" cm="1">
        <f t="array" aca="1" ref="B44" ca="1">_xlfn.IFS(A44=-1,0,C44=C43,B43+1,TRUE(),0)</f>
        <v>0</v>
      </c>
      <c r="C44" t="str" cm="1">
        <f t="array" aca="1" ref="C44" ca="1">_xlfn.IFS(A44=-1,"",A44&lt;=ROWS(rng_Projekt),"Projektkosten",A44&lt;=ROWS(rng_Projekt)+ROWS(rng_Personal),"Personalkosten",A44&lt;=ROWS(rng_Projekt)+ROWS(rng_Personal)+ROWS(rng_Miete),"Mietkosten",A44&lt;=ROWS(rng_Projekt)+ROWS(rng_Personal)+ROWS(rng_Miete)+ROWS(rng_Reise),"Reisekosten")</f>
        <v/>
      </c>
      <c r="D44" t="str" cm="1">
        <f t="array" aca="1" ref="D44" ca="1">IF(A44=-1,"",OFFSET(_xlfn.IFS(C44="Projektkosten",rng_Projekt,C44="Personalkosten",rng_Personal,C44="Mietkosten",rng_Miete,C44="Reisekosten",rng_Reise),B44,1,1,1))</f>
        <v/>
      </c>
      <c r="E44" s="95" t="str" cm="1">
        <f t="array" aca="1" ref="E44" ca="1">IF(A44=-1,"",OFFSET(_xlfn.IFS(C44="Projektkosten",rng_Projekt,C44="Personalkosten",rng_Personal,C44="Mietkosten",rng_Miete,C44="Reisekosten",rng_Reise),B44,2,1,1))</f>
        <v/>
      </c>
      <c r="F44" s="95" t="str" cm="1">
        <f t="array" aca="1" ref="F44" ca="1">IF(A44=-1,"",OFFSET(_xlfn.IFS(C44="Projektkosten",rng_Projekt,C44="Personalkosten",rng_Personal,C44="Mietkosten",rng_Miete,C44="Reisekosten",rng_Reise),B44,2,1,1))</f>
        <v/>
      </c>
      <c r="G44" s="95" t="str" cm="1">
        <f t="array" aca="1" ref="G44" ca="1">IF(A44=-1,"",OFFSET(_xlfn.IFS(C44="Projektkosten",rng_Projekt,C44="Personalkosten",rng_Personal,C44="Mietkosten",rng_Miete,C44="Reisekosten",rng_Reise),B44,4,1,1))</f>
        <v/>
      </c>
      <c r="H44" s="95" t="str" cm="1">
        <f t="array" aca="1" ref="H44" ca="1">IF(A44=-1,"",OFFSET(_xlfn.IFS(C44="Projektkosten",rng_Projekt,C44="Personalkosten",rng_Personal,C44="Mietkosten",rng_Miete,C44="Reisekosten",rng_Reise),B44,5,1,1))</f>
        <v/>
      </c>
      <c r="I44" s="95" t="str" cm="1">
        <f t="array" aca="1" ref="I44" ca="1">IF(A44=-1,"",OFFSET(_xlfn.IFS(C44="Projektkosten",rng_Projekt,C44="Personalkosten",rng_Personal,C44="Mietkosten",rng_Miete,C44="Reisekosten",rng_Reise),B44,6,1,1))</f>
        <v/>
      </c>
    </row>
    <row r="45" spans="1:9" x14ac:dyDescent="0.25">
      <c r="A45">
        <f t="shared" ca="1" si="1"/>
        <v>-1</v>
      </c>
      <c r="B45" cm="1">
        <f t="array" aca="1" ref="B45" ca="1">_xlfn.IFS(A45=-1,0,C45=C44,B44+1,TRUE(),0)</f>
        <v>0</v>
      </c>
      <c r="C45" t="str" cm="1">
        <f t="array" aca="1" ref="C45" ca="1">_xlfn.IFS(A45=-1,"",A45&lt;=ROWS(rng_Projekt),"Projektkosten",A45&lt;=ROWS(rng_Projekt)+ROWS(rng_Personal),"Personalkosten",A45&lt;=ROWS(rng_Projekt)+ROWS(rng_Personal)+ROWS(rng_Miete),"Mietkosten",A45&lt;=ROWS(rng_Projekt)+ROWS(rng_Personal)+ROWS(rng_Miete)+ROWS(rng_Reise),"Reisekosten")</f>
        <v/>
      </c>
      <c r="D45" t="str" cm="1">
        <f t="array" aca="1" ref="D45" ca="1">IF(A45=-1,"",OFFSET(_xlfn.IFS(C45="Projektkosten",rng_Projekt,C45="Personalkosten",rng_Personal,C45="Mietkosten",rng_Miete,C45="Reisekosten",rng_Reise),B45,1,1,1))</f>
        <v/>
      </c>
      <c r="E45" s="95" t="str" cm="1">
        <f t="array" aca="1" ref="E45" ca="1">IF(A45=-1,"",OFFSET(_xlfn.IFS(C45="Projektkosten",rng_Projekt,C45="Personalkosten",rng_Personal,C45="Mietkosten",rng_Miete,C45="Reisekosten",rng_Reise),B45,2,1,1))</f>
        <v/>
      </c>
      <c r="F45" s="95" t="str" cm="1">
        <f t="array" aca="1" ref="F45" ca="1">IF(A45=-1,"",OFFSET(_xlfn.IFS(C45="Projektkosten",rng_Projekt,C45="Personalkosten",rng_Personal,C45="Mietkosten",rng_Miete,C45="Reisekosten",rng_Reise),B45,2,1,1))</f>
        <v/>
      </c>
      <c r="G45" s="95" t="str" cm="1">
        <f t="array" aca="1" ref="G45" ca="1">IF(A45=-1,"",OFFSET(_xlfn.IFS(C45="Projektkosten",rng_Projekt,C45="Personalkosten",rng_Personal,C45="Mietkosten",rng_Miete,C45="Reisekosten",rng_Reise),B45,4,1,1))</f>
        <v/>
      </c>
      <c r="H45" s="95" t="str" cm="1">
        <f t="array" aca="1" ref="H45" ca="1">IF(A45=-1,"",OFFSET(_xlfn.IFS(C45="Projektkosten",rng_Projekt,C45="Personalkosten",rng_Personal,C45="Mietkosten",rng_Miete,C45="Reisekosten",rng_Reise),B45,5,1,1))</f>
        <v/>
      </c>
      <c r="I45" s="95" t="str" cm="1">
        <f t="array" aca="1" ref="I45" ca="1">IF(A45=-1,"",OFFSET(_xlfn.IFS(C45="Projektkosten",rng_Projekt,C45="Personalkosten",rng_Personal,C45="Mietkosten",rng_Miete,C45="Reisekosten",rng_Reise),B45,6,1,1))</f>
        <v/>
      </c>
    </row>
    <row r="46" spans="1:9" x14ac:dyDescent="0.25">
      <c r="A46">
        <f t="shared" ca="1" si="1"/>
        <v>-1</v>
      </c>
      <c r="B46" cm="1">
        <f t="array" aca="1" ref="B46" ca="1">_xlfn.IFS(A46=-1,0,C46=C45,B45+1,TRUE(),0)</f>
        <v>0</v>
      </c>
      <c r="C46" t="str" cm="1">
        <f t="array" aca="1" ref="C46" ca="1">_xlfn.IFS(A46=-1,"",A46&lt;=ROWS(rng_Projekt),"Projektkosten",A46&lt;=ROWS(rng_Projekt)+ROWS(rng_Personal),"Personalkosten",A46&lt;=ROWS(rng_Projekt)+ROWS(rng_Personal)+ROWS(rng_Miete),"Mietkosten",A46&lt;=ROWS(rng_Projekt)+ROWS(rng_Personal)+ROWS(rng_Miete)+ROWS(rng_Reise),"Reisekosten")</f>
        <v/>
      </c>
      <c r="D46" t="str" cm="1">
        <f t="array" aca="1" ref="D46" ca="1">IF(A46=-1,"",OFFSET(_xlfn.IFS(C46="Projektkosten",rng_Projekt,C46="Personalkosten",rng_Personal,C46="Mietkosten",rng_Miete,C46="Reisekosten",rng_Reise),B46,1,1,1))</f>
        <v/>
      </c>
      <c r="E46" s="95" t="str" cm="1">
        <f t="array" aca="1" ref="E46" ca="1">IF(A46=-1,"",OFFSET(_xlfn.IFS(C46="Projektkosten",rng_Projekt,C46="Personalkosten",rng_Personal,C46="Mietkosten",rng_Miete,C46="Reisekosten",rng_Reise),B46,2,1,1))</f>
        <v/>
      </c>
      <c r="F46" s="95" t="str" cm="1">
        <f t="array" aca="1" ref="F46" ca="1">IF(A46=-1,"",OFFSET(_xlfn.IFS(C46="Projektkosten",rng_Projekt,C46="Personalkosten",rng_Personal,C46="Mietkosten",rng_Miete,C46="Reisekosten",rng_Reise),B46,2,1,1))</f>
        <v/>
      </c>
      <c r="G46" s="95" t="str" cm="1">
        <f t="array" aca="1" ref="G46" ca="1">IF(A46=-1,"",OFFSET(_xlfn.IFS(C46="Projektkosten",rng_Projekt,C46="Personalkosten",rng_Personal,C46="Mietkosten",rng_Miete,C46="Reisekosten",rng_Reise),B46,4,1,1))</f>
        <v/>
      </c>
      <c r="H46" s="95" t="str" cm="1">
        <f t="array" aca="1" ref="H46" ca="1">IF(A46=-1,"",OFFSET(_xlfn.IFS(C46="Projektkosten",rng_Projekt,C46="Personalkosten",rng_Personal,C46="Mietkosten",rng_Miete,C46="Reisekosten",rng_Reise),B46,5,1,1))</f>
        <v/>
      </c>
      <c r="I46" s="95" t="str" cm="1">
        <f t="array" aca="1" ref="I46" ca="1">IF(A46=-1,"",OFFSET(_xlfn.IFS(C46="Projektkosten",rng_Projekt,C46="Personalkosten",rng_Personal,C46="Mietkosten",rng_Miete,C46="Reisekosten",rng_Reise),B46,6,1,1))</f>
        <v/>
      </c>
    </row>
    <row r="47" spans="1:9" x14ac:dyDescent="0.25">
      <c r="A47">
        <f t="shared" ca="1" si="1"/>
        <v>-1</v>
      </c>
      <c r="B47" cm="1">
        <f t="array" aca="1" ref="B47" ca="1">_xlfn.IFS(A47=-1,0,C47=C46,B46+1,TRUE(),0)</f>
        <v>0</v>
      </c>
      <c r="C47" t="str" cm="1">
        <f t="array" aca="1" ref="C47" ca="1">_xlfn.IFS(A47=-1,"",A47&lt;=ROWS(rng_Projekt),"Projektkosten",A47&lt;=ROWS(rng_Projekt)+ROWS(rng_Personal),"Personalkosten",A47&lt;=ROWS(rng_Projekt)+ROWS(rng_Personal)+ROWS(rng_Miete),"Mietkosten",A47&lt;=ROWS(rng_Projekt)+ROWS(rng_Personal)+ROWS(rng_Miete)+ROWS(rng_Reise),"Reisekosten")</f>
        <v/>
      </c>
      <c r="D47" t="str" cm="1">
        <f t="array" aca="1" ref="D47" ca="1">IF(A47=-1,"",OFFSET(_xlfn.IFS(C47="Projektkosten",rng_Projekt,C47="Personalkosten",rng_Personal,C47="Mietkosten",rng_Miete,C47="Reisekosten",rng_Reise),B47,1,1,1))</f>
        <v/>
      </c>
      <c r="E47" s="95" t="str" cm="1">
        <f t="array" aca="1" ref="E47" ca="1">IF(A47=-1,"",OFFSET(_xlfn.IFS(C47="Projektkosten",rng_Projekt,C47="Personalkosten",rng_Personal,C47="Mietkosten",rng_Miete,C47="Reisekosten",rng_Reise),B47,2,1,1))</f>
        <v/>
      </c>
      <c r="F47" s="95" t="str" cm="1">
        <f t="array" aca="1" ref="F47" ca="1">IF(A47=-1,"",OFFSET(_xlfn.IFS(C47="Projektkosten",rng_Projekt,C47="Personalkosten",rng_Personal,C47="Mietkosten",rng_Miete,C47="Reisekosten",rng_Reise),B47,2,1,1))</f>
        <v/>
      </c>
      <c r="G47" s="95" t="str" cm="1">
        <f t="array" aca="1" ref="G47" ca="1">IF(A47=-1,"",OFFSET(_xlfn.IFS(C47="Projektkosten",rng_Projekt,C47="Personalkosten",rng_Personal,C47="Mietkosten",rng_Miete,C47="Reisekosten",rng_Reise),B47,4,1,1))</f>
        <v/>
      </c>
      <c r="H47" s="95" t="str" cm="1">
        <f t="array" aca="1" ref="H47" ca="1">IF(A47=-1,"",OFFSET(_xlfn.IFS(C47="Projektkosten",rng_Projekt,C47="Personalkosten",rng_Personal,C47="Mietkosten",rng_Miete,C47="Reisekosten",rng_Reise),B47,5,1,1))</f>
        <v/>
      </c>
      <c r="I47" s="95" t="str" cm="1">
        <f t="array" aca="1" ref="I47" ca="1">IF(A47=-1,"",OFFSET(_xlfn.IFS(C47="Projektkosten",rng_Projekt,C47="Personalkosten",rng_Personal,C47="Mietkosten",rng_Miete,C47="Reisekosten",rng_Reise),B47,6,1,1))</f>
        <v/>
      </c>
    </row>
    <row r="48" spans="1:9" x14ac:dyDescent="0.25">
      <c r="A48">
        <f t="shared" ca="1" si="1"/>
        <v>-1</v>
      </c>
      <c r="B48" cm="1">
        <f t="array" aca="1" ref="B48" ca="1">_xlfn.IFS(A48=-1,0,C48=C47,B47+1,TRUE(),0)</f>
        <v>0</v>
      </c>
      <c r="C48" t="str" cm="1">
        <f t="array" aca="1" ref="C48" ca="1">_xlfn.IFS(A48=-1,"",A48&lt;=ROWS(rng_Projekt),"Projektkosten",A48&lt;=ROWS(rng_Projekt)+ROWS(rng_Personal),"Personalkosten",A48&lt;=ROWS(rng_Projekt)+ROWS(rng_Personal)+ROWS(rng_Miete),"Mietkosten",A48&lt;=ROWS(rng_Projekt)+ROWS(rng_Personal)+ROWS(rng_Miete)+ROWS(rng_Reise),"Reisekosten")</f>
        <v/>
      </c>
      <c r="D48" t="str" cm="1">
        <f t="array" aca="1" ref="D48" ca="1">IF(A48=-1,"",OFFSET(_xlfn.IFS(C48="Projektkosten",rng_Projekt,C48="Personalkosten",rng_Personal,C48="Mietkosten",rng_Miete,C48="Reisekosten",rng_Reise),B48,1,1,1))</f>
        <v/>
      </c>
      <c r="E48" s="95" t="str" cm="1">
        <f t="array" aca="1" ref="E48" ca="1">IF(A48=-1,"",OFFSET(_xlfn.IFS(C48="Projektkosten",rng_Projekt,C48="Personalkosten",rng_Personal,C48="Mietkosten",rng_Miete,C48="Reisekosten",rng_Reise),B48,2,1,1))</f>
        <v/>
      </c>
      <c r="F48" s="95" t="str" cm="1">
        <f t="array" aca="1" ref="F48" ca="1">IF(A48=-1,"",OFFSET(_xlfn.IFS(C48="Projektkosten",rng_Projekt,C48="Personalkosten",rng_Personal,C48="Mietkosten",rng_Miete,C48="Reisekosten",rng_Reise),B48,2,1,1))</f>
        <v/>
      </c>
      <c r="G48" s="95" t="str" cm="1">
        <f t="array" aca="1" ref="G48" ca="1">IF(A48=-1,"",OFFSET(_xlfn.IFS(C48="Projektkosten",rng_Projekt,C48="Personalkosten",rng_Personal,C48="Mietkosten",rng_Miete,C48="Reisekosten",rng_Reise),B48,4,1,1))</f>
        <v/>
      </c>
      <c r="H48" s="95" t="str" cm="1">
        <f t="array" aca="1" ref="H48" ca="1">IF(A48=-1,"",OFFSET(_xlfn.IFS(C48="Projektkosten",rng_Projekt,C48="Personalkosten",rng_Personal,C48="Mietkosten",rng_Miete,C48="Reisekosten",rng_Reise),B48,5,1,1))</f>
        <v/>
      </c>
      <c r="I48" s="95" t="str" cm="1">
        <f t="array" aca="1" ref="I48" ca="1">IF(A48=-1,"",OFFSET(_xlfn.IFS(C48="Projektkosten",rng_Projekt,C48="Personalkosten",rng_Personal,C48="Mietkosten",rng_Miete,C48="Reisekosten",rng_Reise),B48,6,1,1))</f>
        <v/>
      </c>
    </row>
    <row r="49" spans="1:9" x14ac:dyDescent="0.25">
      <c r="A49">
        <f t="shared" ca="1" si="1"/>
        <v>-1</v>
      </c>
      <c r="B49" cm="1">
        <f t="array" aca="1" ref="B49" ca="1">_xlfn.IFS(A49=-1,0,C49=C48,B48+1,TRUE(),0)</f>
        <v>0</v>
      </c>
      <c r="C49" t="str" cm="1">
        <f t="array" aca="1" ref="C49" ca="1">_xlfn.IFS(A49=-1,"",A49&lt;=ROWS(rng_Projekt),"Projektkosten",A49&lt;=ROWS(rng_Projekt)+ROWS(rng_Personal),"Personalkosten",A49&lt;=ROWS(rng_Projekt)+ROWS(rng_Personal)+ROWS(rng_Miete),"Mietkosten",A49&lt;=ROWS(rng_Projekt)+ROWS(rng_Personal)+ROWS(rng_Miete)+ROWS(rng_Reise),"Reisekosten")</f>
        <v/>
      </c>
      <c r="D49" t="str" cm="1">
        <f t="array" aca="1" ref="D49" ca="1">IF(A49=-1,"",OFFSET(_xlfn.IFS(C49="Projektkosten",rng_Projekt,C49="Personalkosten",rng_Personal,C49="Mietkosten",rng_Miete,C49="Reisekosten",rng_Reise),B49,1,1,1))</f>
        <v/>
      </c>
      <c r="E49" s="95" t="str" cm="1">
        <f t="array" aca="1" ref="E49" ca="1">IF(A49=-1,"",OFFSET(_xlfn.IFS(C49="Projektkosten",rng_Projekt,C49="Personalkosten",rng_Personal,C49="Mietkosten",rng_Miete,C49="Reisekosten",rng_Reise),B49,2,1,1))</f>
        <v/>
      </c>
      <c r="F49" s="95" t="str" cm="1">
        <f t="array" aca="1" ref="F49" ca="1">IF(A49=-1,"",OFFSET(_xlfn.IFS(C49="Projektkosten",rng_Projekt,C49="Personalkosten",rng_Personal,C49="Mietkosten",rng_Miete,C49="Reisekosten",rng_Reise),B49,2,1,1))</f>
        <v/>
      </c>
      <c r="G49" s="95" t="str" cm="1">
        <f t="array" aca="1" ref="G49" ca="1">IF(A49=-1,"",OFFSET(_xlfn.IFS(C49="Projektkosten",rng_Projekt,C49="Personalkosten",rng_Personal,C49="Mietkosten",rng_Miete,C49="Reisekosten",rng_Reise),B49,4,1,1))</f>
        <v/>
      </c>
      <c r="H49" s="95" t="str" cm="1">
        <f t="array" aca="1" ref="H49" ca="1">IF(A49=-1,"",OFFSET(_xlfn.IFS(C49="Projektkosten",rng_Projekt,C49="Personalkosten",rng_Personal,C49="Mietkosten",rng_Miete,C49="Reisekosten",rng_Reise),B49,5,1,1))</f>
        <v/>
      </c>
      <c r="I49" s="95" t="str" cm="1">
        <f t="array" aca="1" ref="I49" ca="1">IF(A49=-1,"",OFFSET(_xlfn.IFS(C49="Projektkosten",rng_Projekt,C49="Personalkosten",rng_Personal,C49="Mietkosten",rng_Miete,C49="Reisekosten",rng_Reise),B49,6,1,1))</f>
        <v/>
      </c>
    </row>
    <row r="50" spans="1:9" x14ac:dyDescent="0.25">
      <c r="A50">
        <f t="shared" ca="1" si="1"/>
        <v>-1</v>
      </c>
      <c r="B50" cm="1">
        <f t="array" aca="1" ref="B50" ca="1">_xlfn.IFS(A50=-1,0,C50=C49,B49+1,TRUE(),0)</f>
        <v>0</v>
      </c>
      <c r="C50" t="str" cm="1">
        <f t="array" aca="1" ref="C50" ca="1">_xlfn.IFS(A50=-1,"",A50&lt;=ROWS(rng_Projekt),"Projektkosten",A50&lt;=ROWS(rng_Projekt)+ROWS(rng_Personal),"Personalkosten",A50&lt;=ROWS(rng_Projekt)+ROWS(rng_Personal)+ROWS(rng_Miete),"Mietkosten",A50&lt;=ROWS(rng_Projekt)+ROWS(rng_Personal)+ROWS(rng_Miete)+ROWS(rng_Reise),"Reisekosten")</f>
        <v/>
      </c>
      <c r="D50" t="str" cm="1">
        <f t="array" aca="1" ref="D50" ca="1">IF(A50=-1,"",OFFSET(_xlfn.IFS(C50="Projektkosten",rng_Projekt,C50="Personalkosten",rng_Personal,C50="Mietkosten",rng_Miete,C50="Reisekosten",rng_Reise),B50,1,1,1))</f>
        <v/>
      </c>
      <c r="E50" s="95" t="str" cm="1">
        <f t="array" aca="1" ref="E50" ca="1">IF(A50=-1,"",OFFSET(_xlfn.IFS(C50="Projektkosten",rng_Projekt,C50="Personalkosten",rng_Personal,C50="Mietkosten",rng_Miete,C50="Reisekosten",rng_Reise),B50,2,1,1))</f>
        <v/>
      </c>
      <c r="F50" s="95" t="str" cm="1">
        <f t="array" aca="1" ref="F50" ca="1">IF(A50=-1,"",OFFSET(_xlfn.IFS(C50="Projektkosten",rng_Projekt,C50="Personalkosten",rng_Personal,C50="Mietkosten",rng_Miete,C50="Reisekosten",rng_Reise),B50,2,1,1))</f>
        <v/>
      </c>
      <c r="G50" s="95" t="str" cm="1">
        <f t="array" aca="1" ref="G50" ca="1">IF(A50=-1,"",OFFSET(_xlfn.IFS(C50="Projektkosten",rng_Projekt,C50="Personalkosten",rng_Personal,C50="Mietkosten",rng_Miete,C50="Reisekosten",rng_Reise),B50,4,1,1))</f>
        <v/>
      </c>
      <c r="H50" s="95" t="str" cm="1">
        <f t="array" aca="1" ref="H50" ca="1">IF(A50=-1,"",OFFSET(_xlfn.IFS(C50="Projektkosten",rng_Projekt,C50="Personalkosten",rng_Personal,C50="Mietkosten",rng_Miete,C50="Reisekosten",rng_Reise),B50,5,1,1))</f>
        <v/>
      </c>
      <c r="I50" s="95" t="str" cm="1">
        <f t="array" aca="1" ref="I50" ca="1">IF(A50=-1,"",OFFSET(_xlfn.IFS(C50="Projektkosten",rng_Projekt,C50="Personalkosten",rng_Personal,C50="Mietkosten",rng_Miete,C50="Reisekosten",rng_Reise),B50,6,1,1))</f>
        <v/>
      </c>
    </row>
    <row r="51" spans="1:9" x14ac:dyDescent="0.25">
      <c r="A51">
        <f t="shared" ca="1" si="1"/>
        <v>-1</v>
      </c>
      <c r="B51" cm="1">
        <f t="array" aca="1" ref="B51" ca="1">_xlfn.IFS(A51=-1,0,C51=C50,B50+1,TRUE(),0)</f>
        <v>0</v>
      </c>
      <c r="C51" t="str" cm="1">
        <f t="array" aca="1" ref="C51" ca="1">_xlfn.IFS(A51=-1,"",A51&lt;=ROWS(rng_Projekt),"Projektkosten",A51&lt;=ROWS(rng_Projekt)+ROWS(rng_Personal),"Personalkosten",A51&lt;=ROWS(rng_Projekt)+ROWS(rng_Personal)+ROWS(rng_Miete),"Mietkosten",A51&lt;=ROWS(rng_Projekt)+ROWS(rng_Personal)+ROWS(rng_Miete)+ROWS(rng_Reise),"Reisekosten")</f>
        <v/>
      </c>
      <c r="D51" t="str" cm="1">
        <f t="array" aca="1" ref="D51" ca="1">IF(A51=-1,"",OFFSET(_xlfn.IFS(C51="Projektkosten",rng_Projekt,C51="Personalkosten",rng_Personal,C51="Mietkosten",rng_Miete,C51="Reisekosten",rng_Reise),B51,1,1,1))</f>
        <v/>
      </c>
      <c r="E51" s="95" t="str" cm="1">
        <f t="array" aca="1" ref="E51" ca="1">IF(A51=-1,"",OFFSET(_xlfn.IFS(C51="Projektkosten",rng_Projekt,C51="Personalkosten",rng_Personal,C51="Mietkosten",rng_Miete,C51="Reisekosten",rng_Reise),B51,2,1,1))</f>
        <v/>
      </c>
      <c r="F51" s="95" t="str" cm="1">
        <f t="array" aca="1" ref="F51" ca="1">IF(A51=-1,"",OFFSET(_xlfn.IFS(C51="Projektkosten",rng_Projekt,C51="Personalkosten",rng_Personal,C51="Mietkosten",rng_Miete,C51="Reisekosten",rng_Reise),B51,2,1,1))</f>
        <v/>
      </c>
      <c r="G51" s="95" t="str" cm="1">
        <f t="array" aca="1" ref="G51" ca="1">IF(A51=-1,"",OFFSET(_xlfn.IFS(C51="Projektkosten",rng_Projekt,C51="Personalkosten",rng_Personal,C51="Mietkosten",rng_Miete,C51="Reisekosten",rng_Reise),B51,4,1,1))</f>
        <v/>
      </c>
      <c r="H51" s="95" t="str" cm="1">
        <f t="array" aca="1" ref="H51" ca="1">IF(A51=-1,"",OFFSET(_xlfn.IFS(C51="Projektkosten",rng_Projekt,C51="Personalkosten",rng_Personal,C51="Mietkosten",rng_Miete,C51="Reisekosten",rng_Reise),B51,5,1,1))</f>
        <v/>
      </c>
      <c r="I51" s="95" t="str" cm="1">
        <f t="array" aca="1" ref="I51" ca="1">IF(A51=-1,"",OFFSET(_xlfn.IFS(C51="Projektkosten",rng_Projekt,C51="Personalkosten",rng_Personal,C51="Mietkosten",rng_Miete,C51="Reisekosten",rng_Reise),B51,6,1,1))</f>
        <v/>
      </c>
    </row>
    <row r="52" spans="1:9" x14ac:dyDescent="0.25">
      <c r="A52">
        <f t="shared" ca="1" si="1"/>
        <v>-1</v>
      </c>
      <c r="B52" cm="1">
        <f t="array" aca="1" ref="B52" ca="1">_xlfn.IFS(A52=-1,0,C52=C51,B51+1,TRUE(),0)</f>
        <v>0</v>
      </c>
      <c r="C52" t="str" cm="1">
        <f t="array" aca="1" ref="C52" ca="1">_xlfn.IFS(A52=-1,"",A52&lt;=ROWS(rng_Projekt),"Projektkosten",A52&lt;=ROWS(rng_Projekt)+ROWS(rng_Personal),"Personalkosten",A52&lt;=ROWS(rng_Projekt)+ROWS(rng_Personal)+ROWS(rng_Miete),"Mietkosten",A52&lt;=ROWS(rng_Projekt)+ROWS(rng_Personal)+ROWS(rng_Miete)+ROWS(rng_Reise),"Reisekosten")</f>
        <v/>
      </c>
      <c r="D52" t="str" cm="1">
        <f t="array" aca="1" ref="D52" ca="1">IF(A52=-1,"",OFFSET(_xlfn.IFS(C52="Projektkosten",rng_Projekt,C52="Personalkosten",rng_Personal,C52="Mietkosten",rng_Miete,C52="Reisekosten",rng_Reise),B52,1,1,1))</f>
        <v/>
      </c>
      <c r="E52" s="95" t="str" cm="1">
        <f t="array" aca="1" ref="E52" ca="1">IF(A52=-1,"",OFFSET(_xlfn.IFS(C52="Projektkosten",rng_Projekt,C52="Personalkosten",rng_Personal,C52="Mietkosten",rng_Miete,C52="Reisekosten",rng_Reise),B52,2,1,1))</f>
        <v/>
      </c>
      <c r="F52" s="95" t="str" cm="1">
        <f t="array" aca="1" ref="F52" ca="1">IF(A52=-1,"",OFFSET(_xlfn.IFS(C52="Projektkosten",rng_Projekt,C52="Personalkosten",rng_Personal,C52="Mietkosten",rng_Miete,C52="Reisekosten",rng_Reise),B52,2,1,1))</f>
        <v/>
      </c>
      <c r="G52" s="95" t="str" cm="1">
        <f t="array" aca="1" ref="G52" ca="1">IF(A52=-1,"",OFFSET(_xlfn.IFS(C52="Projektkosten",rng_Projekt,C52="Personalkosten",rng_Personal,C52="Mietkosten",rng_Miete,C52="Reisekosten",rng_Reise),B52,4,1,1))</f>
        <v/>
      </c>
      <c r="H52" s="95" t="str" cm="1">
        <f t="array" aca="1" ref="H52" ca="1">IF(A52=-1,"",OFFSET(_xlfn.IFS(C52="Projektkosten",rng_Projekt,C52="Personalkosten",rng_Personal,C52="Mietkosten",rng_Miete,C52="Reisekosten",rng_Reise),B52,5,1,1))</f>
        <v/>
      </c>
      <c r="I52" s="95" t="str" cm="1">
        <f t="array" aca="1" ref="I52" ca="1">IF(A52=-1,"",OFFSET(_xlfn.IFS(C52="Projektkosten",rng_Projekt,C52="Personalkosten",rng_Personal,C52="Mietkosten",rng_Miete,C52="Reisekosten",rng_Reise),B52,6,1,1))</f>
        <v/>
      </c>
    </row>
    <row r="53" spans="1:9" x14ac:dyDescent="0.25">
      <c r="A53">
        <f t="shared" ca="1" si="1"/>
        <v>-1</v>
      </c>
      <c r="B53" cm="1">
        <f t="array" aca="1" ref="B53" ca="1">_xlfn.IFS(A53=-1,0,C53=C52,B52+1,TRUE(),0)</f>
        <v>0</v>
      </c>
      <c r="C53" t="str" cm="1">
        <f t="array" aca="1" ref="C53" ca="1">_xlfn.IFS(A53=-1,"",A53&lt;=ROWS(rng_Projekt),"Projektkosten",A53&lt;=ROWS(rng_Projekt)+ROWS(rng_Personal),"Personalkosten",A53&lt;=ROWS(rng_Projekt)+ROWS(rng_Personal)+ROWS(rng_Miete),"Mietkosten",A53&lt;=ROWS(rng_Projekt)+ROWS(rng_Personal)+ROWS(rng_Miete)+ROWS(rng_Reise),"Reisekosten")</f>
        <v/>
      </c>
      <c r="D53" t="str" cm="1">
        <f t="array" aca="1" ref="D53" ca="1">IF(A53=-1,"",OFFSET(_xlfn.IFS(C53="Projektkosten",rng_Projekt,C53="Personalkosten",rng_Personal,C53="Mietkosten",rng_Miete,C53="Reisekosten",rng_Reise),B53,1,1,1))</f>
        <v/>
      </c>
      <c r="E53" s="95" t="str" cm="1">
        <f t="array" aca="1" ref="E53" ca="1">IF(A53=-1,"",OFFSET(_xlfn.IFS(C53="Projektkosten",rng_Projekt,C53="Personalkosten",rng_Personal,C53="Mietkosten",rng_Miete,C53="Reisekosten",rng_Reise),B53,2,1,1))</f>
        <v/>
      </c>
      <c r="F53" s="95" t="str" cm="1">
        <f t="array" aca="1" ref="F53" ca="1">IF(A53=-1,"",OFFSET(_xlfn.IFS(C53="Projektkosten",rng_Projekt,C53="Personalkosten",rng_Personal,C53="Mietkosten",rng_Miete,C53="Reisekosten",rng_Reise),B53,2,1,1))</f>
        <v/>
      </c>
      <c r="G53" s="95" t="str" cm="1">
        <f t="array" aca="1" ref="G53" ca="1">IF(A53=-1,"",OFFSET(_xlfn.IFS(C53="Projektkosten",rng_Projekt,C53="Personalkosten",rng_Personal,C53="Mietkosten",rng_Miete,C53="Reisekosten",rng_Reise),B53,4,1,1))</f>
        <v/>
      </c>
      <c r="H53" s="95" t="str" cm="1">
        <f t="array" aca="1" ref="H53" ca="1">IF(A53=-1,"",OFFSET(_xlfn.IFS(C53="Projektkosten",rng_Projekt,C53="Personalkosten",rng_Personal,C53="Mietkosten",rng_Miete,C53="Reisekosten",rng_Reise),B53,5,1,1))</f>
        <v/>
      </c>
      <c r="I53" s="95" t="str" cm="1">
        <f t="array" aca="1" ref="I53" ca="1">IF(A53=-1,"",OFFSET(_xlfn.IFS(C53="Projektkosten",rng_Projekt,C53="Personalkosten",rng_Personal,C53="Mietkosten",rng_Miete,C53="Reisekosten",rng_Reise),B53,6,1,1))</f>
        <v/>
      </c>
    </row>
    <row r="54" spans="1:9" x14ac:dyDescent="0.25">
      <c r="A54">
        <f t="shared" ca="1" si="1"/>
        <v>-1</v>
      </c>
      <c r="B54" cm="1">
        <f t="array" aca="1" ref="B54" ca="1">_xlfn.IFS(A54=-1,0,C54=C53,B53+1,TRUE(),0)</f>
        <v>0</v>
      </c>
      <c r="C54" t="str" cm="1">
        <f t="array" aca="1" ref="C54" ca="1">_xlfn.IFS(A54=-1,"",A54&lt;=ROWS(rng_Projekt),"Projektkosten",A54&lt;=ROWS(rng_Projekt)+ROWS(rng_Personal),"Personalkosten",A54&lt;=ROWS(rng_Projekt)+ROWS(rng_Personal)+ROWS(rng_Miete),"Mietkosten",A54&lt;=ROWS(rng_Projekt)+ROWS(rng_Personal)+ROWS(rng_Miete)+ROWS(rng_Reise),"Reisekosten")</f>
        <v/>
      </c>
      <c r="D54" t="str" cm="1">
        <f t="array" aca="1" ref="D54" ca="1">IF(A54=-1,"",OFFSET(_xlfn.IFS(C54="Projektkosten",rng_Projekt,C54="Personalkosten",rng_Personal,C54="Mietkosten",rng_Miete,C54="Reisekosten",rng_Reise),B54,1,1,1))</f>
        <v/>
      </c>
      <c r="E54" s="95" t="str" cm="1">
        <f t="array" aca="1" ref="E54" ca="1">IF(A54=-1,"",OFFSET(_xlfn.IFS(C54="Projektkosten",rng_Projekt,C54="Personalkosten",rng_Personal,C54="Mietkosten",rng_Miete,C54="Reisekosten",rng_Reise),B54,2,1,1))</f>
        <v/>
      </c>
      <c r="F54" s="95" t="str" cm="1">
        <f t="array" aca="1" ref="F54" ca="1">IF(A54=-1,"",OFFSET(_xlfn.IFS(C54="Projektkosten",rng_Projekt,C54="Personalkosten",rng_Personal,C54="Mietkosten",rng_Miete,C54="Reisekosten",rng_Reise),B54,2,1,1))</f>
        <v/>
      </c>
      <c r="G54" s="95" t="str" cm="1">
        <f t="array" aca="1" ref="G54" ca="1">IF(A54=-1,"",OFFSET(_xlfn.IFS(C54="Projektkosten",rng_Projekt,C54="Personalkosten",rng_Personal,C54="Mietkosten",rng_Miete,C54="Reisekosten",rng_Reise),B54,4,1,1))</f>
        <v/>
      </c>
      <c r="H54" s="95" t="str" cm="1">
        <f t="array" aca="1" ref="H54" ca="1">IF(A54=-1,"",OFFSET(_xlfn.IFS(C54="Projektkosten",rng_Projekt,C54="Personalkosten",rng_Personal,C54="Mietkosten",rng_Miete,C54="Reisekosten",rng_Reise),B54,5,1,1))</f>
        <v/>
      </c>
      <c r="I54" s="95" t="str" cm="1">
        <f t="array" aca="1" ref="I54" ca="1">IF(A54=-1,"",OFFSET(_xlfn.IFS(C54="Projektkosten",rng_Projekt,C54="Personalkosten",rng_Personal,C54="Mietkosten",rng_Miete,C54="Reisekosten",rng_Reise),B54,6,1,1))</f>
        <v/>
      </c>
    </row>
    <row r="55" spans="1:9" x14ac:dyDescent="0.25">
      <c r="A55">
        <f t="shared" ca="1" si="1"/>
        <v>-1</v>
      </c>
      <c r="B55" cm="1">
        <f t="array" aca="1" ref="B55" ca="1">_xlfn.IFS(A55=-1,0,C55=C54,B54+1,TRUE(),0)</f>
        <v>0</v>
      </c>
      <c r="C55" t="str" cm="1">
        <f t="array" aca="1" ref="C55" ca="1">_xlfn.IFS(A55=-1,"",A55&lt;=ROWS(rng_Projekt),"Projektkosten",A55&lt;=ROWS(rng_Projekt)+ROWS(rng_Personal),"Personalkosten",A55&lt;=ROWS(rng_Projekt)+ROWS(rng_Personal)+ROWS(rng_Miete),"Mietkosten",A55&lt;=ROWS(rng_Projekt)+ROWS(rng_Personal)+ROWS(rng_Miete)+ROWS(rng_Reise),"Reisekosten")</f>
        <v/>
      </c>
      <c r="D55" t="str" cm="1">
        <f t="array" aca="1" ref="D55" ca="1">IF(A55=-1,"",OFFSET(_xlfn.IFS(C55="Projektkosten",rng_Projekt,C55="Personalkosten",rng_Personal,C55="Mietkosten",rng_Miete,C55="Reisekosten",rng_Reise),B55,1,1,1))</f>
        <v/>
      </c>
      <c r="E55" s="95" t="str" cm="1">
        <f t="array" aca="1" ref="E55" ca="1">IF(A55=-1,"",OFFSET(_xlfn.IFS(C55="Projektkosten",rng_Projekt,C55="Personalkosten",rng_Personal,C55="Mietkosten",rng_Miete,C55="Reisekosten",rng_Reise),B55,2,1,1))</f>
        <v/>
      </c>
      <c r="F55" s="95" t="str" cm="1">
        <f t="array" aca="1" ref="F55" ca="1">IF(A55=-1,"",OFFSET(_xlfn.IFS(C55="Projektkosten",rng_Projekt,C55="Personalkosten",rng_Personal,C55="Mietkosten",rng_Miete,C55="Reisekosten",rng_Reise),B55,2,1,1))</f>
        <v/>
      </c>
      <c r="G55" s="95" t="str" cm="1">
        <f t="array" aca="1" ref="G55" ca="1">IF(A55=-1,"",OFFSET(_xlfn.IFS(C55="Projektkosten",rng_Projekt,C55="Personalkosten",rng_Personal,C55="Mietkosten",rng_Miete,C55="Reisekosten",rng_Reise),B55,4,1,1))</f>
        <v/>
      </c>
      <c r="H55" s="95" t="str" cm="1">
        <f t="array" aca="1" ref="H55" ca="1">IF(A55=-1,"",OFFSET(_xlfn.IFS(C55="Projektkosten",rng_Projekt,C55="Personalkosten",rng_Personal,C55="Mietkosten",rng_Miete,C55="Reisekosten",rng_Reise),B55,5,1,1))</f>
        <v/>
      </c>
      <c r="I55" s="95" t="str" cm="1">
        <f t="array" aca="1" ref="I55" ca="1">IF(A55=-1,"",OFFSET(_xlfn.IFS(C55="Projektkosten",rng_Projekt,C55="Personalkosten",rng_Personal,C55="Mietkosten",rng_Miete,C55="Reisekosten",rng_Reise),B55,6,1,1))</f>
        <v/>
      </c>
    </row>
    <row r="56" spans="1:9" x14ac:dyDescent="0.25">
      <c r="A56">
        <f t="shared" ca="1" si="1"/>
        <v>-1</v>
      </c>
      <c r="B56" cm="1">
        <f t="array" aca="1" ref="B56" ca="1">_xlfn.IFS(A56=-1,0,C56=C55,B55+1,TRUE(),0)</f>
        <v>0</v>
      </c>
      <c r="C56" t="str" cm="1">
        <f t="array" aca="1" ref="C56" ca="1">_xlfn.IFS(A56=-1,"",A56&lt;=ROWS(rng_Projekt),"Projektkosten",A56&lt;=ROWS(rng_Projekt)+ROWS(rng_Personal),"Personalkosten",A56&lt;=ROWS(rng_Projekt)+ROWS(rng_Personal)+ROWS(rng_Miete),"Mietkosten",A56&lt;=ROWS(rng_Projekt)+ROWS(rng_Personal)+ROWS(rng_Miete)+ROWS(rng_Reise),"Reisekosten")</f>
        <v/>
      </c>
      <c r="D56" t="str" cm="1">
        <f t="array" aca="1" ref="D56" ca="1">IF(A56=-1,"",OFFSET(_xlfn.IFS(C56="Projektkosten",rng_Projekt,C56="Personalkosten",rng_Personal,C56="Mietkosten",rng_Miete,C56="Reisekosten",rng_Reise),B56,1,1,1))</f>
        <v/>
      </c>
      <c r="E56" s="95" t="str" cm="1">
        <f t="array" aca="1" ref="E56" ca="1">IF(A56=-1,"",OFFSET(_xlfn.IFS(C56="Projektkosten",rng_Projekt,C56="Personalkosten",rng_Personal,C56="Mietkosten",rng_Miete,C56="Reisekosten",rng_Reise),B56,2,1,1))</f>
        <v/>
      </c>
      <c r="F56" s="95" t="str" cm="1">
        <f t="array" aca="1" ref="F56" ca="1">IF(A56=-1,"",OFFSET(_xlfn.IFS(C56="Projektkosten",rng_Projekt,C56="Personalkosten",rng_Personal,C56="Mietkosten",rng_Miete,C56="Reisekosten",rng_Reise),B56,2,1,1))</f>
        <v/>
      </c>
      <c r="G56" s="95" t="str" cm="1">
        <f t="array" aca="1" ref="G56" ca="1">IF(A56=-1,"",OFFSET(_xlfn.IFS(C56="Projektkosten",rng_Projekt,C56="Personalkosten",rng_Personal,C56="Mietkosten",rng_Miete,C56="Reisekosten",rng_Reise),B56,4,1,1))</f>
        <v/>
      </c>
      <c r="H56" s="95" t="str" cm="1">
        <f t="array" aca="1" ref="H56" ca="1">IF(A56=-1,"",OFFSET(_xlfn.IFS(C56="Projektkosten",rng_Projekt,C56="Personalkosten",rng_Personal,C56="Mietkosten",rng_Miete,C56="Reisekosten",rng_Reise),B56,5,1,1))</f>
        <v/>
      </c>
      <c r="I56" s="95" t="str" cm="1">
        <f t="array" aca="1" ref="I56" ca="1">IF(A56=-1,"",OFFSET(_xlfn.IFS(C56="Projektkosten",rng_Projekt,C56="Personalkosten",rng_Personal,C56="Mietkosten",rng_Miete,C56="Reisekosten",rng_Reise),B56,6,1,1))</f>
        <v/>
      </c>
    </row>
    <row r="57" spans="1:9" x14ac:dyDescent="0.25">
      <c r="A57">
        <f t="shared" ca="1" si="1"/>
        <v>-1</v>
      </c>
      <c r="B57" cm="1">
        <f t="array" aca="1" ref="B57" ca="1">_xlfn.IFS(A57=-1,0,C57=C56,B56+1,TRUE(),0)</f>
        <v>0</v>
      </c>
      <c r="C57" t="str" cm="1">
        <f t="array" aca="1" ref="C57" ca="1">_xlfn.IFS(A57=-1,"",A57&lt;=ROWS(rng_Projekt),"Projektkosten",A57&lt;=ROWS(rng_Projekt)+ROWS(rng_Personal),"Personalkosten",A57&lt;=ROWS(rng_Projekt)+ROWS(rng_Personal)+ROWS(rng_Miete),"Mietkosten",A57&lt;=ROWS(rng_Projekt)+ROWS(rng_Personal)+ROWS(rng_Miete)+ROWS(rng_Reise),"Reisekosten")</f>
        <v/>
      </c>
      <c r="D57" t="str" cm="1">
        <f t="array" aca="1" ref="D57" ca="1">IF(A57=-1,"",OFFSET(_xlfn.IFS(C57="Projektkosten",rng_Projekt,C57="Personalkosten",rng_Personal,C57="Mietkosten",rng_Miete,C57="Reisekosten",rng_Reise),B57,1,1,1))</f>
        <v/>
      </c>
      <c r="E57" s="95" t="str" cm="1">
        <f t="array" aca="1" ref="E57" ca="1">IF(A57=-1,"",OFFSET(_xlfn.IFS(C57="Projektkosten",rng_Projekt,C57="Personalkosten",rng_Personal,C57="Mietkosten",rng_Miete,C57="Reisekosten",rng_Reise),B57,2,1,1))</f>
        <v/>
      </c>
      <c r="F57" s="95" t="str" cm="1">
        <f t="array" aca="1" ref="F57" ca="1">IF(A57=-1,"",OFFSET(_xlfn.IFS(C57="Projektkosten",rng_Projekt,C57="Personalkosten",rng_Personal,C57="Mietkosten",rng_Miete,C57="Reisekosten",rng_Reise),B57,2,1,1))</f>
        <v/>
      </c>
      <c r="G57" s="95" t="str" cm="1">
        <f t="array" aca="1" ref="G57" ca="1">IF(A57=-1,"",OFFSET(_xlfn.IFS(C57="Projektkosten",rng_Projekt,C57="Personalkosten",rng_Personal,C57="Mietkosten",rng_Miete,C57="Reisekosten",rng_Reise),B57,4,1,1))</f>
        <v/>
      </c>
      <c r="H57" s="95" t="str" cm="1">
        <f t="array" aca="1" ref="H57" ca="1">IF(A57=-1,"",OFFSET(_xlfn.IFS(C57="Projektkosten",rng_Projekt,C57="Personalkosten",rng_Personal,C57="Mietkosten",rng_Miete,C57="Reisekosten",rng_Reise),B57,5,1,1))</f>
        <v/>
      </c>
      <c r="I57" s="95" t="str" cm="1">
        <f t="array" aca="1" ref="I57" ca="1">IF(A57=-1,"",OFFSET(_xlfn.IFS(C57="Projektkosten",rng_Projekt,C57="Personalkosten",rng_Personal,C57="Mietkosten",rng_Miete,C57="Reisekosten",rng_Reise),B57,6,1,1))</f>
        <v/>
      </c>
    </row>
    <row r="58" spans="1:9" x14ac:dyDescent="0.25">
      <c r="A58">
        <f t="shared" ca="1" si="1"/>
        <v>-1</v>
      </c>
      <c r="B58" cm="1">
        <f t="array" aca="1" ref="B58" ca="1">_xlfn.IFS(A58=-1,0,C58=C57,B57+1,TRUE(),0)</f>
        <v>0</v>
      </c>
      <c r="C58" t="str" cm="1">
        <f t="array" aca="1" ref="C58" ca="1">_xlfn.IFS(A58=-1,"",A58&lt;=ROWS(rng_Projekt),"Projektkosten",A58&lt;=ROWS(rng_Projekt)+ROWS(rng_Personal),"Personalkosten",A58&lt;=ROWS(rng_Projekt)+ROWS(rng_Personal)+ROWS(rng_Miete),"Mietkosten",A58&lt;=ROWS(rng_Projekt)+ROWS(rng_Personal)+ROWS(rng_Miete)+ROWS(rng_Reise),"Reisekosten")</f>
        <v/>
      </c>
      <c r="D58" t="str" cm="1">
        <f t="array" aca="1" ref="D58" ca="1">IF(A58=-1,"",OFFSET(_xlfn.IFS(C58="Projektkosten",rng_Projekt,C58="Personalkosten",rng_Personal,C58="Mietkosten",rng_Miete,C58="Reisekosten",rng_Reise),B58,1,1,1))</f>
        <v/>
      </c>
      <c r="E58" s="95" t="str" cm="1">
        <f t="array" aca="1" ref="E58" ca="1">IF(A58=-1,"",OFFSET(_xlfn.IFS(C58="Projektkosten",rng_Projekt,C58="Personalkosten",rng_Personal,C58="Mietkosten",rng_Miete,C58="Reisekosten",rng_Reise),B58,2,1,1))</f>
        <v/>
      </c>
      <c r="F58" s="95" t="str" cm="1">
        <f t="array" aca="1" ref="F58" ca="1">IF(A58=-1,"",OFFSET(_xlfn.IFS(C58="Projektkosten",rng_Projekt,C58="Personalkosten",rng_Personal,C58="Mietkosten",rng_Miete,C58="Reisekosten",rng_Reise),B58,2,1,1))</f>
        <v/>
      </c>
      <c r="G58" s="95" t="str" cm="1">
        <f t="array" aca="1" ref="G58" ca="1">IF(A58=-1,"",OFFSET(_xlfn.IFS(C58="Projektkosten",rng_Projekt,C58="Personalkosten",rng_Personal,C58="Mietkosten",rng_Miete,C58="Reisekosten",rng_Reise),B58,4,1,1))</f>
        <v/>
      </c>
      <c r="H58" s="95" t="str" cm="1">
        <f t="array" aca="1" ref="H58" ca="1">IF(A58=-1,"",OFFSET(_xlfn.IFS(C58="Projektkosten",rng_Projekt,C58="Personalkosten",rng_Personal,C58="Mietkosten",rng_Miete,C58="Reisekosten",rng_Reise),B58,5,1,1))</f>
        <v/>
      </c>
      <c r="I58" s="95" t="str" cm="1">
        <f t="array" aca="1" ref="I58" ca="1">IF(A58=-1,"",OFFSET(_xlfn.IFS(C58="Projektkosten",rng_Projekt,C58="Personalkosten",rng_Personal,C58="Mietkosten",rng_Miete,C58="Reisekosten",rng_Reise),B58,6,1,1))</f>
        <v/>
      </c>
    </row>
    <row r="59" spans="1:9" x14ac:dyDescent="0.25">
      <c r="A59">
        <f t="shared" ca="1" si="1"/>
        <v>-1</v>
      </c>
      <c r="B59" cm="1">
        <f t="array" aca="1" ref="B59" ca="1">_xlfn.IFS(A59=-1,0,C59=C58,B58+1,TRUE(),0)</f>
        <v>0</v>
      </c>
      <c r="C59" t="str" cm="1">
        <f t="array" aca="1" ref="C59" ca="1">_xlfn.IFS(A59=-1,"",A59&lt;=ROWS(rng_Projekt),"Projektkosten",A59&lt;=ROWS(rng_Projekt)+ROWS(rng_Personal),"Personalkosten",A59&lt;=ROWS(rng_Projekt)+ROWS(rng_Personal)+ROWS(rng_Miete),"Mietkosten",A59&lt;=ROWS(rng_Projekt)+ROWS(rng_Personal)+ROWS(rng_Miete)+ROWS(rng_Reise),"Reisekosten")</f>
        <v/>
      </c>
      <c r="D59" t="str" cm="1">
        <f t="array" aca="1" ref="D59" ca="1">IF(A59=-1,"",OFFSET(_xlfn.IFS(C59="Projektkosten",rng_Projekt,C59="Personalkosten",rng_Personal,C59="Mietkosten",rng_Miete,C59="Reisekosten",rng_Reise),B59,1,1,1))</f>
        <v/>
      </c>
      <c r="E59" s="95" t="str" cm="1">
        <f t="array" aca="1" ref="E59" ca="1">IF(A59=-1,"",OFFSET(_xlfn.IFS(C59="Projektkosten",rng_Projekt,C59="Personalkosten",rng_Personal,C59="Mietkosten",rng_Miete,C59="Reisekosten",rng_Reise),B59,2,1,1))</f>
        <v/>
      </c>
      <c r="F59" s="95" t="str" cm="1">
        <f t="array" aca="1" ref="F59" ca="1">IF(A59=-1,"",OFFSET(_xlfn.IFS(C59="Projektkosten",rng_Projekt,C59="Personalkosten",rng_Personal,C59="Mietkosten",rng_Miete,C59="Reisekosten",rng_Reise),B59,2,1,1))</f>
        <v/>
      </c>
      <c r="G59" s="95" t="str" cm="1">
        <f t="array" aca="1" ref="G59" ca="1">IF(A59=-1,"",OFFSET(_xlfn.IFS(C59="Projektkosten",rng_Projekt,C59="Personalkosten",rng_Personal,C59="Mietkosten",rng_Miete,C59="Reisekosten",rng_Reise),B59,4,1,1))</f>
        <v/>
      </c>
      <c r="H59" s="95" t="str" cm="1">
        <f t="array" aca="1" ref="H59" ca="1">IF(A59=-1,"",OFFSET(_xlfn.IFS(C59="Projektkosten",rng_Projekt,C59="Personalkosten",rng_Personal,C59="Mietkosten",rng_Miete,C59="Reisekosten",rng_Reise),B59,5,1,1))</f>
        <v/>
      </c>
      <c r="I59" s="95" t="str" cm="1">
        <f t="array" aca="1" ref="I59" ca="1">IF(A59=-1,"",OFFSET(_xlfn.IFS(C59="Projektkosten",rng_Projekt,C59="Personalkosten",rng_Personal,C59="Mietkosten",rng_Miete,C59="Reisekosten",rng_Reise),B59,6,1,1))</f>
        <v/>
      </c>
    </row>
    <row r="60" spans="1:9" x14ac:dyDescent="0.25">
      <c r="A60">
        <f t="shared" ca="1" si="1"/>
        <v>-1</v>
      </c>
      <c r="B60" cm="1">
        <f t="array" aca="1" ref="B60" ca="1">_xlfn.IFS(A60=-1,0,C60=C59,B59+1,TRUE(),0)</f>
        <v>0</v>
      </c>
      <c r="C60" t="str" cm="1">
        <f t="array" aca="1" ref="C60" ca="1">_xlfn.IFS(A60=-1,"",A60&lt;=ROWS(rng_Projekt),"Projektkosten",A60&lt;=ROWS(rng_Projekt)+ROWS(rng_Personal),"Personalkosten",A60&lt;=ROWS(rng_Projekt)+ROWS(rng_Personal)+ROWS(rng_Miete),"Mietkosten",A60&lt;=ROWS(rng_Projekt)+ROWS(rng_Personal)+ROWS(rng_Miete)+ROWS(rng_Reise),"Reisekosten")</f>
        <v/>
      </c>
      <c r="D60" t="str" cm="1">
        <f t="array" aca="1" ref="D60" ca="1">IF(A60=-1,"",OFFSET(_xlfn.IFS(C60="Projektkosten",rng_Projekt,C60="Personalkosten",rng_Personal,C60="Mietkosten",rng_Miete,C60="Reisekosten",rng_Reise),B60,1,1,1))</f>
        <v/>
      </c>
      <c r="E60" s="95" t="str" cm="1">
        <f t="array" aca="1" ref="E60" ca="1">IF(A60=-1,"",OFFSET(_xlfn.IFS(C60="Projektkosten",rng_Projekt,C60="Personalkosten",rng_Personal,C60="Mietkosten",rng_Miete,C60="Reisekosten",rng_Reise),B60,2,1,1))</f>
        <v/>
      </c>
      <c r="F60" s="95" t="str" cm="1">
        <f t="array" aca="1" ref="F60" ca="1">IF(A60=-1,"",OFFSET(_xlfn.IFS(C60="Projektkosten",rng_Projekt,C60="Personalkosten",rng_Personal,C60="Mietkosten",rng_Miete,C60="Reisekosten",rng_Reise),B60,2,1,1))</f>
        <v/>
      </c>
      <c r="G60" s="95" t="str" cm="1">
        <f t="array" aca="1" ref="G60" ca="1">IF(A60=-1,"",OFFSET(_xlfn.IFS(C60="Projektkosten",rng_Projekt,C60="Personalkosten",rng_Personal,C60="Mietkosten",rng_Miete,C60="Reisekosten",rng_Reise),B60,4,1,1))</f>
        <v/>
      </c>
      <c r="H60" s="95" t="str" cm="1">
        <f t="array" aca="1" ref="H60" ca="1">IF(A60=-1,"",OFFSET(_xlfn.IFS(C60="Projektkosten",rng_Projekt,C60="Personalkosten",rng_Personal,C60="Mietkosten",rng_Miete,C60="Reisekosten",rng_Reise),B60,5,1,1))</f>
        <v/>
      </c>
      <c r="I60" s="95" t="str" cm="1">
        <f t="array" aca="1" ref="I60" ca="1">IF(A60=-1,"",OFFSET(_xlfn.IFS(C60="Projektkosten",rng_Projekt,C60="Personalkosten",rng_Personal,C60="Mietkosten",rng_Miete,C60="Reisekosten",rng_Reise),B60,6,1,1))</f>
        <v/>
      </c>
    </row>
    <row r="61" spans="1:9" x14ac:dyDescent="0.25">
      <c r="A61">
        <f t="shared" ca="1" si="1"/>
        <v>-1</v>
      </c>
      <c r="B61" cm="1">
        <f t="array" aca="1" ref="B61" ca="1">_xlfn.IFS(A61=-1,0,C61=C60,B60+1,TRUE(),0)</f>
        <v>0</v>
      </c>
      <c r="C61" t="str" cm="1">
        <f t="array" aca="1" ref="C61" ca="1">_xlfn.IFS(A61=-1,"",A61&lt;=ROWS(rng_Projekt),"Projektkosten",A61&lt;=ROWS(rng_Projekt)+ROWS(rng_Personal),"Personalkosten",A61&lt;=ROWS(rng_Projekt)+ROWS(rng_Personal)+ROWS(rng_Miete),"Mietkosten",A61&lt;=ROWS(rng_Projekt)+ROWS(rng_Personal)+ROWS(rng_Miete)+ROWS(rng_Reise),"Reisekosten")</f>
        <v/>
      </c>
      <c r="D61" t="str" cm="1">
        <f t="array" aca="1" ref="D61" ca="1">IF(A61=-1,"",OFFSET(_xlfn.IFS(C61="Projektkosten",rng_Projekt,C61="Personalkosten",rng_Personal,C61="Mietkosten",rng_Miete,C61="Reisekosten",rng_Reise),B61,1,1,1))</f>
        <v/>
      </c>
      <c r="E61" s="95" t="str" cm="1">
        <f t="array" aca="1" ref="E61" ca="1">IF(A61=-1,"",OFFSET(_xlfn.IFS(C61="Projektkosten",rng_Projekt,C61="Personalkosten",rng_Personal,C61="Mietkosten",rng_Miete,C61="Reisekosten",rng_Reise),B61,2,1,1))</f>
        <v/>
      </c>
      <c r="F61" s="95" t="str" cm="1">
        <f t="array" aca="1" ref="F61" ca="1">IF(A61=-1,"",OFFSET(_xlfn.IFS(C61="Projektkosten",rng_Projekt,C61="Personalkosten",rng_Personal,C61="Mietkosten",rng_Miete,C61="Reisekosten",rng_Reise),B61,2,1,1))</f>
        <v/>
      </c>
      <c r="G61" s="95" t="str" cm="1">
        <f t="array" aca="1" ref="G61" ca="1">IF(A61=-1,"",OFFSET(_xlfn.IFS(C61="Projektkosten",rng_Projekt,C61="Personalkosten",rng_Personal,C61="Mietkosten",rng_Miete,C61="Reisekosten",rng_Reise),B61,4,1,1))</f>
        <v/>
      </c>
      <c r="H61" s="95" t="str" cm="1">
        <f t="array" aca="1" ref="H61" ca="1">IF(A61=-1,"",OFFSET(_xlfn.IFS(C61="Projektkosten",rng_Projekt,C61="Personalkosten",rng_Personal,C61="Mietkosten",rng_Miete,C61="Reisekosten",rng_Reise),B61,5,1,1))</f>
        <v/>
      </c>
      <c r="I61" s="95" t="str" cm="1">
        <f t="array" aca="1" ref="I61" ca="1">IF(A61=-1,"",OFFSET(_xlfn.IFS(C61="Projektkosten",rng_Projekt,C61="Personalkosten",rng_Personal,C61="Mietkosten",rng_Miete,C61="Reisekosten",rng_Reise),B61,6,1,1))</f>
        <v/>
      </c>
    </row>
    <row r="62" spans="1:9" x14ac:dyDescent="0.25">
      <c r="A62">
        <f t="shared" ca="1" si="1"/>
        <v>-1</v>
      </c>
      <c r="B62" cm="1">
        <f t="array" aca="1" ref="B62" ca="1">_xlfn.IFS(A62=-1,0,C62=C61,B61+1,TRUE(),0)</f>
        <v>0</v>
      </c>
      <c r="C62" t="str" cm="1">
        <f t="array" aca="1" ref="C62" ca="1">_xlfn.IFS(A62=-1,"",A62&lt;=ROWS(rng_Projekt),"Projektkosten",A62&lt;=ROWS(rng_Projekt)+ROWS(rng_Personal),"Personalkosten",A62&lt;=ROWS(rng_Projekt)+ROWS(rng_Personal)+ROWS(rng_Miete),"Mietkosten",A62&lt;=ROWS(rng_Projekt)+ROWS(rng_Personal)+ROWS(rng_Miete)+ROWS(rng_Reise),"Reisekosten")</f>
        <v/>
      </c>
      <c r="D62" t="str" cm="1">
        <f t="array" aca="1" ref="D62" ca="1">IF(A62=-1,"",OFFSET(_xlfn.IFS(C62="Projektkosten",rng_Projekt,C62="Personalkosten",rng_Personal,C62="Mietkosten",rng_Miete,C62="Reisekosten",rng_Reise),B62,1,1,1))</f>
        <v/>
      </c>
      <c r="E62" s="95" t="str" cm="1">
        <f t="array" aca="1" ref="E62" ca="1">IF(A62=-1,"",OFFSET(_xlfn.IFS(C62="Projektkosten",rng_Projekt,C62="Personalkosten",rng_Personal,C62="Mietkosten",rng_Miete,C62="Reisekosten",rng_Reise),B62,2,1,1))</f>
        <v/>
      </c>
      <c r="F62" s="95" t="str" cm="1">
        <f t="array" aca="1" ref="F62" ca="1">IF(A62=-1,"",OFFSET(_xlfn.IFS(C62="Projektkosten",rng_Projekt,C62="Personalkosten",rng_Personal,C62="Mietkosten",rng_Miete,C62="Reisekosten",rng_Reise),B62,2,1,1))</f>
        <v/>
      </c>
      <c r="G62" s="95" t="str" cm="1">
        <f t="array" aca="1" ref="G62" ca="1">IF(A62=-1,"",OFFSET(_xlfn.IFS(C62="Projektkosten",rng_Projekt,C62="Personalkosten",rng_Personal,C62="Mietkosten",rng_Miete,C62="Reisekosten",rng_Reise),B62,4,1,1))</f>
        <v/>
      </c>
      <c r="H62" s="95" t="str" cm="1">
        <f t="array" aca="1" ref="H62" ca="1">IF(A62=-1,"",OFFSET(_xlfn.IFS(C62="Projektkosten",rng_Projekt,C62="Personalkosten",rng_Personal,C62="Mietkosten",rng_Miete,C62="Reisekosten",rng_Reise),B62,5,1,1))</f>
        <v/>
      </c>
      <c r="I62" s="95" t="str" cm="1">
        <f t="array" aca="1" ref="I62" ca="1">IF(A62=-1,"",OFFSET(_xlfn.IFS(C62="Projektkosten",rng_Projekt,C62="Personalkosten",rng_Personal,C62="Mietkosten",rng_Miete,C62="Reisekosten",rng_Reise),B62,6,1,1))</f>
        <v/>
      </c>
    </row>
    <row r="63" spans="1:9" x14ac:dyDescent="0.25">
      <c r="A63">
        <f t="shared" ca="1" si="1"/>
        <v>-1</v>
      </c>
      <c r="B63" cm="1">
        <f t="array" aca="1" ref="B63" ca="1">_xlfn.IFS(A63=-1,0,C63=C62,B62+1,TRUE(),0)</f>
        <v>0</v>
      </c>
      <c r="C63" t="str" cm="1">
        <f t="array" aca="1" ref="C63" ca="1">_xlfn.IFS(A63=-1,"",A63&lt;=ROWS(rng_Projekt),"Projektkosten",A63&lt;=ROWS(rng_Projekt)+ROWS(rng_Personal),"Personalkosten",A63&lt;=ROWS(rng_Projekt)+ROWS(rng_Personal)+ROWS(rng_Miete),"Mietkosten",A63&lt;=ROWS(rng_Projekt)+ROWS(rng_Personal)+ROWS(rng_Miete)+ROWS(rng_Reise),"Reisekosten")</f>
        <v/>
      </c>
      <c r="D63" t="str" cm="1">
        <f t="array" aca="1" ref="D63" ca="1">IF(A63=-1,"",OFFSET(_xlfn.IFS(C63="Projektkosten",rng_Projekt,C63="Personalkosten",rng_Personal,C63="Mietkosten",rng_Miete,C63="Reisekosten",rng_Reise),B63,1,1,1))</f>
        <v/>
      </c>
      <c r="E63" s="95" t="str" cm="1">
        <f t="array" aca="1" ref="E63" ca="1">IF(A63=-1,"",OFFSET(_xlfn.IFS(C63="Projektkosten",rng_Projekt,C63="Personalkosten",rng_Personal,C63="Mietkosten",rng_Miete,C63="Reisekosten",rng_Reise),B63,2,1,1))</f>
        <v/>
      </c>
      <c r="F63" s="95" t="str" cm="1">
        <f t="array" aca="1" ref="F63" ca="1">IF(A63=-1,"",OFFSET(_xlfn.IFS(C63="Projektkosten",rng_Projekt,C63="Personalkosten",rng_Personal,C63="Mietkosten",rng_Miete,C63="Reisekosten",rng_Reise),B63,2,1,1))</f>
        <v/>
      </c>
      <c r="G63" s="95" t="str" cm="1">
        <f t="array" aca="1" ref="G63" ca="1">IF(A63=-1,"",OFFSET(_xlfn.IFS(C63="Projektkosten",rng_Projekt,C63="Personalkosten",rng_Personal,C63="Mietkosten",rng_Miete,C63="Reisekosten",rng_Reise),B63,4,1,1))</f>
        <v/>
      </c>
      <c r="H63" s="95" t="str" cm="1">
        <f t="array" aca="1" ref="H63" ca="1">IF(A63=-1,"",OFFSET(_xlfn.IFS(C63="Projektkosten",rng_Projekt,C63="Personalkosten",rng_Personal,C63="Mietkosten",rng_Miete,C63="Reisekosten",rng_Reise),B63,5,1,1))</f>
        <v/>
      </c>
      <c r="I63" s="95" t="str" cm="1">
        <f t="array" aca="1" ref="I63" ca="1">IF(A63=-1,"",OFFSET(_xlfn.IFS(C63="Projektkosten",rng_Projekt,C63="Personalkosten",rng_Personal,C63="Mietkosten",rng_Miete,C63="Reisekosten",rng_Reise),B63,6,1,1))</f>
        <v/>
      </c>
    </row>
    <row r="64" spans="1:9" x14ac:dyDescent="0.25">
      <c r="A64">
        <f t="shared" ca="1" si="1"/>
        <v>-1</v>
      </c>
      <c r="B64" cm="1">
        <f t="array" aca="1" ref="B64" ca="1">_xlfn.IFS(A64=-1,0,C64=C63,B63+1,TRUE(),0)</f>
        <v>0</v>
      </c>
      <c r="C64" t="str" cm="1">
        <f t="array" aca="1" ref="C64" ca="1">_xlfn.IFS(A64=-1,"",A64&lt;=ROWS(rng_Projekt),"Projektkosten",A64&lt;=ROWS(rng_Projekt)+ROWS(rng_Personal),"Personalkosten",A64&lt;=ROWS(rng_Projekt)+ROWS(rng_Personal)+ROWS(rng_Miete),"Mietkosten",A64&lt;=ROWS(rng_Projekt)+ROWS(rng_Personal)+ROWS(rng_Miete)+ROWS(rng_Reise),"Reisekosten")</f>
        <v/>
      </c>
      <c r="D64" t="str" cm="1">
        <f t="array" aca="1" ref="D64" ca="1">IF(A64=-1,"",OFFSET(_xlfn.IFS(C64="Projektkosten",rng_Projekt,C64="Personalkosten",rng_Personal,C64="Mietkosten",rng_Miete,C64="Reisekosten",rng_Reise),B64,1,1,1))</f>
        <v/>
      </c>
      <c r="E64" s="95" t="str" cm="1">
        <f t="array" aca="1" ref="E64" ca="1">IF(A64=-1,"",OFFSET(_xlfn.IFS(C64="Projektkosten",rng_Projekt,C64="Personalkosten",rng_Personal,C64="Mietkosten",rng_Miete,C64="Reisekosten",rng_Reise),B64,2,1,1))</f>
        <v/>
      </c>
      <c r="F64" s="95" t="str" cm="1">
        <f t="array" aca="1" ref="F64" ca="1">IF(A64=-1,"",OFFSET(_xlfn.IFS(C64="Projektkosten",rng_Projekt,C64="Personalkosten",rng_Personal,C64="Mietkosten",rng_Miete,C64="Reisekosten",rng_Reise),B64,2,1,1))</f>
        <v/>
      </c>
      <c r="G64" s="95" t="str" cm="1">
        <f t="array" aca="1" ref="G64" ca="1">IF(A64=-1,"",OFFSET(_xlfn.IFS(C64="Projektkosten",rng_Projekt,C64="Personalkosten",rng_Personal,C64="Mietkosten",rng_Miete,C64="Reisekosten",rng_Reise),B64,4,1,1))</f>
        <v/>
      </c>
      <c r="H64" s="95" t="str" cm="1">
        <f t="array" aca="1" ref="H64" ca="1">IF(A64=-1,"",OFFSET(_xlfn.IFS(C64="Projektkosten",rng_Projekt,C64="Personalkosten",rng_Personal,C64="Mietkosten",rng_Miete,C64="Reisekosten",rng_Reise),B64,5,1,1))</f>
        <v/>
      </c>
      <c r="I64" s="95" t="str" cm="1">
        <f t="array" aca="1" ref="I64" ca="1">IF(A64=-1,"",OFFSET(_xlfn.IFS(C64="Projektkosten",rng_Projekt,C64="Personalkosten",rng_Personal,C64="Mietkosten",rng_Miete,C64="Reisekosten",rng_Reise),B64,6,1,1))</f>
        <v/>
      </c>
    </row>
    <row r="65" spans="1:9" x14ac:dyDescent="0.25">
      <c r="A65">
        <f t="shared" ca="1" si="1"/>
        <v>-1</v>
      </c>
      <c r="B65" cm="1">
        <f t="array" aca="1" ref="B65" ca="1">_xlfn.IFS(A65=-1,0,C65=C64,B64+1,TRUE(),0)</f>
        <v>0</v>
      </c>
      <c r="C65" t="str" cm="1">
        <f t="array" aca="1" ref="C65" ca="1">_xlfn.IFS(A65=-1,"",A65&lt;=ROWS(rng_Projekt),"Projektkosten",A65&lt;=ROWS(rng_Projekt)+ROWS(rng_Personal),"Personalkosten",A65&lt;=ROWS(rng_Projekt)+ROWS(rng_Personal)+ROWS(rng_Miete),"Mietkosten",A65&lt;=ROWS(rng_Projekt)+ROWS(rng_Personal)+ROWS(rng_Miete)+ROWS(rng_Reise),"Reisekosten")</f>
        <v/>
      </c>
      <c r="D65" t="str" cm="1">
        <f t="array" aca="1" ref="D65" ca="1">IF(A65=-1,"",OFFSET(_xlfn.IFS(C65="Projektkosten",rng_Projekt,C65="Personalkosten",rng_Personal,C65="Mietkosten",rng_Miete,C65="Reisekosten",rng_Reise),B65,1,1,1))</f>
        <v/>
      </c>
      <c r="E65" s="95" t="str" cm="1">
        <f t="array" aca="1" ref="E65" ca="1">IF(A65=-1,"",OFFSET(_xlfn.IFS(C65="Projektkosten",rng_Projekt,C65="Personalkosten",rng_Personal,C65="Mietkosten",rng_Miete,C65="Reisekosten",rng_Reise),B65,2,1,1))</f>
        <v/>
      </c>
      <c r="F65" s="95" t="str" cm="1">
        <f t="array" aca="1" ref="F65" ca="1">IF(A65=-1,"",OFFSET(_xlfn.IFS(C65="Projektkosten",rng_Projekt,C65="Personalkosten",rng_Personal,C65="Mietkosten",rng_Miete,C65="Reisekosten",rng_Reise),B65,2,1,1))</f>
        <v/>
      </c>
      <c r="G65" s="95" t="str" cm="1">
        <f t="array" aca="1" ref="G65" ca="1">IF(A65=-1,"",OFFSET(_xlfn.IFS(C65="Projektkosten",rng_Projekt,C65="Personalkosten",rng_Personal,C65="Mietkosten",rng_Miete,C65="Reisekosten",rng_Reise),B65,4,1,1))</f>
        <v/>
      </c>
      <c r="H65" s="95" t="str" cm="1">
        <f t="array" aca="1" ref="H65" ca="1">IF(A65=-1,"",OFFSET(_xlfn.IFS(C65="Projektkosten",rng_Projekt,C65="Personalkosten",rng_Personal,C65="Mietkosten",rng_Miete,C65="Reisekosten",rng_Reise),B65,5,1,1))</f>
        <v/>
      </c>
      <c r="I65" s="95" t="str" cm="1">
        <f t="array" aca="1" ref="I65" ca="1">IF(A65=-1,"",OFFSET(_xlfn.IFS(C65="Projektkosten",rng_Projekt,C65="Personalkosten",rng_Personal,C65="Mietkosten",rng_Miete,C65="Reisekosten",rng_Reise),B65,6,1,1))</f>
        <v/>
      </c>
    </row>
    <row r="66" spans="1:9" x14ac:dyDescent="0.25">
      <c r="A66">
        <f t="shared" ref="A66:A97" ca="1" si="2">IF(OR(A65=-1,A65=ROWS(rng_Projekt)+ROWS(rng_Personal)+ROWS(rng_Miete)+ROWS(rng_Reise)),-1,A65+1)</f>
        <v>-1</v>
      </c>
      <c r="B66" cm="1">
        <f t="array" aca="1" ref="B66" ca="1">_xlfn.IFS(A66=-1,0,C66=C65,B65+1,TRUE(),0)</f>
        <v>0</v>
      </c>
      <c r="C66" t="str" cm="1">
        <f t="array" aca="1" ref="C66" ca="1">_xlfn.IFS(A66=-1,"",A66&lt;=ROWS(rng_Projekt),"Projektkosten",A66&lt;=ROWS(rng_Projekt)+ROWS(rng_Personal),"Personalkosten",A66&lt;=ROWS(rng_Projekt)+ROWS(rng_Personal)+ROWS(rng_Miete),"Mietkosten",A66&lt;=ROWS(rng_Projekt)+ROWS(rng_Personal)+ROWS(rng_Miete)+ROWS(rng_Reise),"Reisekosten")</f>
        <v/>
      </c>
      <c r="D66" t="str" cm="1">
        <f t="array" aca="1" ref="D66" ca="1">IF(A66=-1,"",OFFSET(_xlfn.IFS(C66="Projektkosten",rng_Projekt,C66="Personalkosten",rng_Personal,C66="Mietkosten",rng_Miete,C66="Reisekosten",rng_Reise),B66,1,1,1))</f>
        <v/>
      </c>
      <c r="E66" s="95" t="str" cm="1">
        <f t="array" aca="1" ref="E66" ca="1">IF(A66=-1,"",OFFSET(_xlfn.IFS(C66="Projektkosten",rng_Projekt,C66="Personalkosten",rng_Personal,C66="Mietkosten",rng_Miete,C66="Reisekosten",rng_Reise),B66,2,1,1))</f>
        <v/>
      </c>
      <c r="F66" s="95" t="str" cm="1">
        <f t="array" aca="1" ref="F66" ca="1">IF(A66=-1,"",OFFSET(_xlfn.IFS(C66="Projektkosten",rng_Projekt,C66="Personalkosten",rng_Personal,C66="Mietkosten",rng_Miete,C66="Reisekosten",rng_Reise),B66,2,1,1))</f>
        <v/>
      </c>
      <c r="G66" s="95" t="str" cm="1">
        <f t="array" aca="1" ref="G66" ca="1">IF(A66=-1,"",OFFSET(_xlfn.IFS(C66="Projektkosten",rng_Projekt,C66="Personalkosten",rng_Personal,C66="Mietkosten",rng_Miete,C66="Reisekosten",rng_Reise),B66,4,1,1))</f>
        <v/>
      </c>
      <c r="H66" s="95" t="str" cm="1">
        <f t="array" aca="1" ref="H66" ca="1">IF(A66=-1,"",OFFSET(_xlfn.IFS(C66="Projektkosten",rng_Projekt,C66="Personalkosten",rng_Personal,C66="Mietkosten",rng_Miete,C66="Reisekosten",rng_Reise),B66,5,1,1))</f>
        <v/>
      </c>
      <c r="I66" s="95" t="str" cm="1">
        <f t="array" aca="1" ref="I66" ca="1">IF(A66=-1,"",OFFSET(_xlfn.IFS(C66="Projektkosten",rng_Projekt,C66="Personalkosten",rng_Personal,C66="Mietkosten",rng_Miete,C66="Reisekosten",rng_Reise),B66,6,1,1))</f>
        <v/>
      </c>
    </row>
    <row r="67" spans="1:9" x14ac:dyDescent="0.25">
      <c r="A67">
        <f t="shared" ca="1" si="2"/>
        <v>-1</v>
      </c>
      <c r="B67" cm="1">
        <f t="array" aca="1" ref="B67" ca="1">_xlfn.IFS(A67=-1,0,C67=C66,B66+1,TRUE(),0)</f>
        <v>0</v>
      </c>
      <c r="C67" t="str" cm="1">
        <f t="array" aca="1" ref="C67" ca="1">_xlfn.IFS(A67=-1,"",A67&lt;=ROWS(rng_Projekt),"Projektkosten",A67&lt;=ROWS(rng_Projekt)+ROWS(rng_Personal),"Personalkosten",A67&lt;=ROWS(rng_Projekt)+ROWS(rng_Personal)+ROWS(rng_Miete),"Mietkosten",A67&lt;=ROWS(rng_Projekt)+ROWS(rng_Personal)+ROWS(rng_Miete)+ROWS(rng_Reise),"Reisekosten")</f>
        <v/>
      </c>
      <c r="D67" t="str" cm="1">
        <f t="array" aca="1" ref="D67" ca="1">IF(A67=-1,"",OFFSET(_xlfn.IFS(C67="Projektkosten",rng_Projekt,C67="Personalkosten",rng_Personal,C67="Mietkosten",rng_Miete,C67="Reisekosten",rng_Reise),B67,1,1,1))</f>
        <v/>
      </c>
      <c r="E67" s="95" t="str" cm="1">
        <f t="array" aca="1" ref="E67" ca="1">IF(A67=-1,"",OFFSET(_xlfn.IFS(C67="Projektkosten",rng_Projekt,C67="Personalkosten",rng_Personal,C67="Mietkosten",rng_Miete,C67="Reisekosten",rng_Reise),B67,2,1,1))</f>
        <v/>
      </c>
      <c r="F67" s="95" t="str" cm="1">
        <f t="array" aca="1" ref="F67" ca="1">IF(A67=-1,"",OFFSET(_xlfn.IFS(C67="Projektkosten",rng_Projekt,C67="Personalkosten",rng_Personal,C67="Mietkosten",rng_Miete,C67="Reisekosten",rng_Reise),B67,2,1,1))</f>
        <v/>
      </c>
      <c r="G67" s="95" t="str" cm="1">
        <f t="array" aca="1" ref="G67" ca="1">IF(A67=-1,"",OFFSET(_xlfn.IFS(C67="Projektkosten",rng_Projekt,C67="Personalkosten",rng_Personal,C67="Mietkosten",rng_Miete,C67="Reisekosten",rng_Reise),B67,4,1,1))</f>
        <v/>
      </c>
      <c r="H67" s="95" t="str" cm="1">
        <f t="array" aca="1" ref="H67" ca="1">IF(A67=-1,"",OFFSET(_xlfn.IFS(C67="Projektkosten",rng_Projekt,C67="Personalkosten",rng_Personal,C67="Mietkosten",rng_Miete,C67="Reisekosten",rng_Reise),B67,5,1,1))</f>
        <v/>
      </c>
      <c r="I67" s="95" t="str" cm="1">
        <f t="array" aca="1" ref="I67" ca="1">IF(A67=-1,"",OFFSET(_xlfn.IFS(C67="Projektkosten",rng_Projekt,C67="Personalkosten",rng_Personal,C67="Mietkosten",rng_Miete,C67="Reisekosten",rng_Reise),B67,6,1,1))</f>
        <v/>
      </c>
    </row>
    <row r="68" spans="1:9" x14ac:dyDescent="0.25">
      <c r="A68">
        <f t="shared" ca="1" si="2"/>
        <v>-1</v>
      </c>
      <c r="B68" cm="1">
        <f t="array" aca="1" ref="B68" ca="1">_xlfn.IFS(A68=-1,0,C68=C67,B67+1,TRUE(),0)</f>
        <v>0</v>
      </c>
      <c r="C68" t="str" cm="1">
        <f t="array" aca="1" ref="C68" ca="1">_xlfn.IFS(A68=-1,"",A68&lt;=ROWS(rng_Projekt),"Projektkosten",A68&lt;=ROWS(rng_Projekt)+ROWS(rng_Personal),"Personalkosten",A68&lt;=ROWS(rng_Projekt)+ROWS(rng_Personal)+ROWS(rng_Miete),"Mietkosten",A68&lt;=ROWS(rng_Projekt)+ROWS(rng_Personal)+ROWS(rng_Miete)+ROWS(rng_Reise),"Reisekosten")</f>
        <v/>
      </c>
      <c r="D68" t="str" cm="1">
        <f t="array" aca="1" ref="D68" ca="1">IF(A68=-1,"",OFFSET(_xlfn.IFS(C68="Projektkosten",rng_Projekt,C68="Personalkosten",rng_Personal,C68="Mietkosten",rng_Miete,C68="Reisekosten",rng_Reise),B68,1,1,1))</f>
        <v/>
      </c>
      <c r="E68" s="95" t="str" cm="1">
        <f t="array" aca="1" ref="E68" ca="1">IF(A68=-1,"",OFFSET(_xlfn.IFS(C68="Projektkosten",rng_Projekt,C68="Personalkosten",rng_Personal,C68="Mietkosten",rng_Miete,C68="Reisekosten",rng_Reise),B68,2,1,1))</f>
        <v/>
      </c>
      <c r="F68" s="95" t="str" cm="1">
        <f t="array" aca="1" ref="F68" ca="1">IF(A68=-1,"",OFFSET(_xlfn.IFS(C68="Projektkosten",rng_Projekt,C68="Personalkosten",rng_Personal,C68="Mietkosten",rng_Miete,C68="Reisekosten",rng_Reise),B68,2,1,1))</f>
        <v/>
      </c>
      <c r="G68" s="95" t="str" cm="1">
        <f t="array" aca="1" ref="G68" ca="1">IF(A68=-1,"",OFFSET(_xlfn.IFS(C68="Projektkosten",rng_Projekt,C68="Personalkosten",rng_Personal,C68="Mietkosten",rng_Miete,C68="Reisekosten",rng_Reise),B68,4,1,1))</f>
        <v/>
      </c>
      <c r="H68" s="95" t="str" cm="1">
        <f t="array" aca="1" ref="H68" ca="1">IF(A68=-1,"",OFFSET(_xlfn.IFS(C68="Projektkosten",rng_Projekt,C68="Personalkosten",rng_Personal,C68="Mietkosten",rng_Miete,C68="Reisekosten",rng_Reise),B68,5,1,1))</f>
        <v/>
      </c>
      <c r="I68" s="95" t="str" cm="1">
        <f t="array" aca="1" ref="I68" ca="1">IF(A68=-1,"",OFFSET(_xlfn.IFS(C68="Projektkosten",rng_Projekt,C68="Personalkosten",rng_Personal,C68="Mietkosten",rng_Miete,C68="Reisekosten",rng_Reise),B68,6,1,1))</f>
        <v/>
      </c>
    </row>
    <row r="69" spans="1:9" x14ac:dyDescent="0.25">
      <c r="A69">
        <f t="shared" ca="1" si="2"/>
        <v>-1</v>
      </c>
      <c r="B69" cm="1">
        <f t="array" aca="1" ref="B69" ca="1">_xlfn.IFS(A69=-1,0,C69=C68,B68+1,TRUE(),0)</f>
        <v>0</v>
      </c>
      <c r="C69" t="str" cm="1">
        <f t="array" aca="1" ref="C69" ca="1">_xlfn.IFS(A69=-1,"",A69&lt;=ROWS(rng_Projekt),"Projektkosten",A69&lt;=ROWS(rng_Projekt)+ROWS(rng_Personal),"Personalkosten",A69&lt;=ROWS(rng_Projekt)+ROWS(rng_Personal)+ROWS(rng_Miete),"Mietkosten",A69&lt;=ROWS(rng_Projekt)+ROWS(rng_Personal)+ROWS(rng_Miete)+ROWS(rng_Reise),"Reisekosten")</f>
        <v/>
      </c>
      <c r="D69" t="str" cm="1">
        <f t="array" aca="1" ref="D69" ca="1">IF(A69=-1,"",OFFSET(_xlfn.IFS(C69="Projektkosten",rng_Projekt,C69="Personalkosten",rng_Personal,C69="Mietkosten",rng_Miete,C69="Reisekosten",rng_Reise),B69,1,1,1))</f>
        <v/>
      </c>
      <c r="E69" s="95" t="str" cm="1">
        <f t="array" aca="1" ref="E69" ca="1">IF(A69=-1,"",OFFSET(_xlfn.IFS(C69="Projektkosten",rng_Projekt,C69="Personalkosten",rng_Personal,C69="Mietkosten",rng_Miete,C69="Reisekosten",rng_Reise),B69,2,1,1))</f>
        <v/>
      </c>
      <c r="F69" s="95" t="str" cm="1">
        <f t="array" aca="1" ref="F69" ca="1">IF(A69=-1,"",OFFSET(_xlfn.IFS(C69="Projektkosten",rng_Projekt,C69="Personalkosten",rng_Personal,C69="Mietkosten",rng_Miete,C69="Reisekosten",rng_Reise),B69,2,1,1))</f>
        <v/>
      </c>
      <c r="G69" s="95" t="str" cm="1">
        <f t="array" aca="1" ref="G69" ca="1">IF(A69=-1,"",OFFSET(_xlfn.IFS(C69="Projektkosten",rng_Projekt,C69="Personalkosten",rng_Personal,C69="Mietkosten",rng_Miete,C69="Reisekosten",rng_Reise),B69,4,1,1))</f>
        <v/>
      </c>
      <c r="H69" s="95" t="str" cm="1">
        <f t="array" aca="1" ref="H69" ca="1">IF(A69=-1,"",OFFSET(_xlfn.IFS(C69="Projektkosten",rng_Projekt,C69="Personalkosten",rng_Personal,C69="Mietkosten",rng_Miete,C69="Reisekosten",rng_Reise),B69,5,1,1))</f>
        <v/>
      </c>
      <c r="I69" s="95" t="str" cm="1">
        <f t="array" aca="1" ref="I69" ca="1">IF(A69=-1,"",OFFSET(_xlfn.IFS(C69="Projektkosten",rng_Projekt,C69="Personalkosten",rng_Personal,C69="Mietkosten",rng_Miete,C69="Reisekosten",rng_Reise),B69,6,1,1))</f>
        <v/>
      </c>
    </row>
    <row r="70" spans="1:9" x14ac:dyDescent="0.25">
      <c r="A70">
        <f t="shared" ca="1" si="2"/>
        <v>-1</v>
      </c>
      <c r="B70" cm="1">
        <f t="array" aca="1" ref="B70" ca="1">_xlfn.IFS(A70=-1,0,C70=C69,B69+1,TRUE(),0)</f>
        <v>0</v>
      </c>
      <c r="C70" t="str" cm="1">
        <f t="array" aca="1" ref="C70" ca="1">_xlfn.IFS(A70=-1,"",A70&lt;=ROWS(rng_Projekt),"Projektkosten",A70&lt;=ROWS(rng_Projekt)+ROWS(rng_Personal),"Personalkosten",A70&lt;=ROWS(rng_Projekt)+ROWS(rng_Personal)+ROWS(rng_Miete),"Mietkosten",A70&lt;=ROWS(rng_Projekt)+ROWS(rng_Personal)+ROWS(rng_Miete)+ROWS(rng_Reise),"Reisekosten")</f>
        <v/>
      </c>
      <c r="D70" t="str" cm="1">
        <f t="array" aca="1" ref="D70" ca="1">IF(A70=-1,"",OFFSET(_xlfn.IFS(C70="Projektkosten",rng_Projekt,C70="Personalkosten",rng_Personal,C70="Mietkosten",rng_Miete,C70="Reisekosten",rng_Reise),B70,1,1,1))</f>
        <v/>
      </c>
      <c r="E70" s="95" t="str" cm="1">
        <f t="array" aca="1" ref="E70" ca="1">IF(A70=-1,"",OFFSET(_xlfn.IFS(C70="Projektkosten",rng_Projekt,C70="Personalkosten",rng_Personal,C70="Mietkosten",rng_Miete,C70="Reisekosten",rng_Reise),B70,2,1,1))</f>
        <v/>
      </c>
      <c r="F70" s="95" t="str" cm="1">
        <f t="array" aca="1" ref="F70" ca="1">IF(A70=-1,"",OFFSET(_xlfn.IFS(C70="Projektkosten",rng_Projekt,C70="Personalkosten",rng_Personal,C70="Mietkosten",rng_Miete,C70="Reisekosten",rng_Reise),B70,2,1,1))</f>
        <v/>
      </c>
      <c r="G70" s="95" t="str" cm="1">
        <f t="array" aca="1" ref="G70" ca="1">IF(A70=-1,"",OFFSET(_xlfn.IFS(C70="Projektkosten",rng_Projekt,C70="Personalkosten",rng_Personal,C70="Mietkosten",rng_Miete,C70="Reisekosten",rng_Reise),B70,4,1,1))</f>
        <v/>
      </c>
      <c r="H70" s="95" t="str" cm="1">
        <f t="array" aca="1" ref="H70" ca="1">IF(A70=-1,"",OFFSET(_xlfn.IFS(C70="Projektkosten",rng_Projekt,C70="Personalkosten",rng_Personal,C70="Mietkosten",rng_Miete,C70="Reisekosten",rng_Reise),B70,5,1,1))</f>
        <v/>
      </c>
      <c r="I70" s="95" t="str" cm="1">
        <f t="array" aca="1" ref="I70" ca="1">IF(A70=-1,"",OFFSET(_xlfn.IFS(C70="Projektkosten",rng_Projekt,C70="Personalkosten",rng_Personal,C70="Mietkosten",rng_Miete,C70="Reisekosten",rng_Reise),B70,6,1,1))</f>
        <v/>
      </c>
    </row>
    <row r="71" spans="1:9" x14ac:dyDescent="0.25">
      <c r="A71">
        <f t="shared" ca="1" si="2"/>
        <v>-1</v>
      </c>
      <c r="B71" cm="1">
        <f t="array" aca="1" ref="B71" ca="1">_xlfn.IFS(A71=-1,0,C71=C70,B70+1,TRUE(),0)</f>
        <v>0</v>
      </c>
      <c r="C71" t="str" cm="1">
        <f t="array" aca="1" ref="C71" ca="1">_xlfn.IFS(A71=-1,"",A71&lt;=ROWS(rng_Projekt),"Projektkosten",A71&lt;=ROWS(rng_Projekt)+ROWS(rng_Personal),"Personalkosten",A71&lt;=ROWS(rng_Projekt)+ROWS(rng_Personal)+ROWS(rng_Miete),"Mietkosten",A71&lt;=ROWS(rng_Projekt)+ROWS(rng_Personal)+ROWS(rng_Miete)+ROWS(rng_Reise),"Reisekosten")</f>
        <v/>
      </c>
      <c r="D71" t="str" cm="1">
        <f t="array" aca="1" ref="D71" ca="1">IF(A71=-1,"",OFFSET(_xlfn.IFS(C71="Projektkosten",rng_Projekt,C71="Personalkosten",rng_Personal,C71="Mietkosten",rng_Miete,C71="Reisekosten",rng_Reise),B71,1,1,1))</f>
        <v/>
      </c>
      <c r="E71" s="95" t="str" cm="1">
        <f t="array" aca="1" ref="E71" ca="1">IF(A71=-1,"",OFFSET(_xlfn.IFS(C71="Projektkosten",rng_Projekt,C71="Personalkosten",rng_Personal,C71="Mietkosten",rng_Miete,C71="Reisekosten",rng_Reise),B71,2,1,1))</f>
        <v/>
      </c>
      <c r="F71" s="95" t="str" cm="1">
        <f t="array" aca="1" ref="F71" ca="1">IF(A71=-1,"",OFFSET(_xlfn.IFS(C71="Projektkosten",rng_Projekt,C71="Personalkosten",rng_Personal,C71="Mietkosten",rng_Miete,C71="Reisekosten",rng_Reise),B71,2,1,1))</f>
        <v/>
      </c>
      <c r="G71" s="95" t="str" cm="1">
        <f t="array" aca="1" ref="G71" ca="1">IF(A71=-1,"",OFFSET(_xlfn.IFS(C71="Projektkosten",rng_Projekt,C71="Personalkosten",rng_Personal,C71="Mietkosten",rng_Miete,C71="Reisekosten",rng_Reise),B71,4,1,1))</f>
        <v/>
      </c>
      <c r="H71" s="95" t="str" cm="1">
        <f t="array" aca="1" ref="H71" ca="1">IF(A71=-1,"",OFFSET(_xlfn.IFS(C71="Projektkosten",rng_Projekt,C71="Personalkosten",rng_Personal,C71="Mietkosten",rng_Miete,C71="Reisekosten",rng_Reise),B71,5,1,1))</f>
        <v/>
      </c>
      <c r="I71" s="95" t="str" cm="1">
        <f t="array" aca="1" ref="I71" ca="1">IF(A71=-1,"",OFFSET(_xlfn.IFS(C71="Projektkosten",rng_Projekt,C71="Personalkosten",rng_Personal,C71="Mietkosten",rng_Miete,C71="Reisekosten",rng_Reise),B71,6,1,1))</f>
        <v/>
      </c>
    </row>
    <row r="72" spans="1:9" x14ac:dyDescent="0.25">
      <c r="A72">
        <f t="shared" ca="1" si="2"/>
        <v>-1</v>
      </c>
      <c r="B72" cm="1">
        <f t="array" aca="1" ref="B72" ca="1">_xlfn.IFS(A72=-1,0,C72=C71,B71+1,TRUE(),0)</f>
        <v>0</v>
      </c>
      <c r="C72" t="str" cm="1">
        <f t="array" aca="1" ref="C72" ca="1">_xlfn.IFS(A72=-1,"",A72&lt;=ROWS(rng_Projekt),"Projektkosten",A72&lt;=ROWS(rng_Projekt)+ROWS(rng_Personal),"Personalkosten",A72&lt;=ROWS(rng_Projekt)+ROWS(rng_Personal)+ROWS(rng_Miete),"Mietkosten",A72&lt;=ROWS(rng_Projekt)+ROWS(rng_Personal)+ROWS(rng_Miete)+ROWS(rng_Reise),"Reisekosten")</f>
        <v/>
      </c>
      <c r="D72" t="str" cm="1">
        <f t="array" aca="1" ref="D72" ca="1">IF(A72=-1,"",OFFSET(_xlfn.IFS(C72="Projektkosten",rng_Projekt,C72="Personalkosten",rng_Personal,C72="Mietkosten",rng_Miete,C72="Reisekosten",rng_Reise),B72,1,1,1))</f>
        <v/>
      </c>
      <c r="E72" s="95" t="str" cm="1">
        <f t="array" aca="1" ref="E72" ca="1">IF(A72=-1,"",OFFSET(_xlfn.IFS(C72="Projektkosten",rng_Projekt,C72="Personalkosten",rng_Personal,C72="Mietkosten",rng_Miete,C72="Reisekosten",rng_Reise),B72,2,1,1))</f>
        <v/>
      </c>
      <c r="F72" s="95" t="str" cm="1">
        <f t="array" aca="1" ref="F72" ca="1">IF(A72=-1,"",OFFSET(_xlfn.IFS(C72="Projektkosten",rng_Projekt,C72="Personalkosten",rng_Personal,C72="Mietkosten",rng_Miete,C72="Reisekosten",rng_Reise),B72,2,1,1))</f>
        <v/>
      </c>
      <c r="G72" s="95" t="str" cm="1">
        <f t="array" aca="1" ref="G72" ca="1">IF(A72=-1,"",OFFSET(_xlfn.IFS(C72="Projektkosten",rng_Projekt,C72="Personalkosten",rng_Personal,C72="Mietkosten",rng_Miete,C72="Reisekosten",rng_Reise),B72,4,1,1))</f>
        <v/>
      </c>
      <c r="H72" s="95" t="str" cm="1">
        <f t="array" aca="1" ref="H72" ca="1">IF(A72=-1,"",OFFSET(_xlfn.IFS(C72="Projektkosten",rng_Projekt,C72="Personalkosten",rng_Personal,C72="Mietkosten",rng_Miete,C72="Reisekosten",rng_Reise),B72,5,1,1))</f>
        <v/>
      </c>
      <c r="I72" s="95" t="str" cm="1">
        <f t="array" aca="1" ref="I72" ca="1">IF(A72=-1,"",OFFSET(_xlfn.IFS(C72="Projektkosten",rng_Projekt,C72="Personalkosten",rng_Personal,C72="Mietkosten",rng_Miete,C72="Reisekosten",rng_Reise),B72,6,1,1))</f>
        <v/>
      </c>
    </row>
    <row r="73" spans="1:9" x14ac:dyDescent="0.25">
      <c r="A73">
        <f t="shared" ca="1" si="2"/>
        <v>-1</v>
      </c>
      <c r="B73" cm="1">
        <f t="array" aca="1" ref="B73" ca="1">_xlfn.IFS(A73=-1,0,C73=C72,B72+1,TRUE(),0)</f>
        <v>0</v>
      </c>
      <c r="C73" t="str" cm="1">
        <f t="array" aca="1" ref="C73" ca="1">_xlfn.IFS(A73=-1,"",A73&lt;=ROWS(rng_Projekt),"Projektkosten",A73&lt;=ROWS(rng_Projekt)+ROWS(rng_Personal),"Personalkosten",A73&lt;=ROWS(rng_Projekt)+ROWS(rng_Personal)+ROWS(rng_Miete),"Mietkosten",A73&lt;=ROWS(rng_Projekt)+ROWS(rng_Personal)+ROWS(rng_Miete)+ROWS(rng_Reise),"Reisekosten")</f>
        <v/>
      </c>
      <c r="D73" t="str" cm="1">
        <f t="array" aca="1" ref="D73" ca="1">IF(A73=-1,"",OFFSET(_xlfn.IFS(C73="Projektkosten",rng_Projekt,C73="Personalkosten",rng_Personal,C73="Mietkosten",rng_Miete,C73="Reisekosten",rng_Reise),B73,1,1,1))</f>
        <v/>
      </c>
      <c r="E73" s="95" t="str" cm="1">
        <f t="array" aca="1" ref="E73" ca="1">IF(A73=-1,"",OFFSET(_xlfn.IFS(C73="Projektkosten",rng_Projekt,C73="Personalkosten",rng_Personal,C73="Mietkosten",rng_Miete,C73="Reisekosten",rng_Reise),B73,2,1,1))</f>
        <v/>
      </c>
      <c r="F73" s="95" t="str" cm="1">
        <f t="array" aca="1" ref="F73" ca="1">IF(A73=-1,"",OFFSET(_xlfn.IFS(C73="Projektkosten",rng_Projekt,C73="Personalkosten",rng_Personal,C73="Mietkosten",rng_Miete,C73="Reisekosten",rng_Reise),B73,2,1,1))</f>
        <v/>
      </c>
      <c r="G73" s="95" t="str" cm="1">
        <f t="array" aca="1" ref="G73" ca="1">IF(A73=-1,"",OFFSET(_xlfn.IFS(C73="Projektkosten",rng_Projekt,C73="Personalkosten",rng_Personal,C73="Mietkosten",rng_Miete,C73="Reisekosten",rng_Reise),B73,4,1,1))</f>
        <v/>
      </c>
      <c r="H73" s="95" t="str" cm="1">
        <f t="array" aca="1" ref="H73" ca="1">IF(A73=-1,"",OFFSET(_xlfn.IFS(C73="Projektkosten",rng_Projekt,C73="Personalkosten",rng_Personal,C73="Mietkosten",rng_Miete,C73="Reisekosten",rng_Reise),B73,5,1,1))</f>
        <v/>
      </c>
      <c r="I73" s="95" t="str" cm="1">
        <f t="array" aca="1" ref="I73" ca="1">IF(A73=-1,"",OFFSET(_xlfn.IFS(C73="Projektkosten",rng_Projekt,C73="Personalkosten",rng_Personal,C73="Mietkosten",rng_Miete,C73="Reisekosten",rng_Reise),B73,6,1,1))</f>
        <v/>
      </c>
    </row>
    <row r="74" spans="1:9" x14ac:dyDescent="0.25">
      <c r="A74">
        <f t="shared" ca="1" si="2"/>
        <v>-1</v>
      </c>
      <c r="B74" cm="1">
        <f t="array" aca="1" ref="B74" ca="1">_xlfn.IFS(A74=-1,0,C74=C73,B73+1,TRUE(),0)</f>
        <v>0</v>
      </c>
      <c r="C74" t="str" cm="1">
        <f t="array" aca="1" ref="C74" ca="1">_xlfn.IFS(A74=-1,"",A74&lt;=ROWS(rng_Projekt),"Projektkosten",A74&lt;=ROWS(rng_Projekt)+ROWS(rng_Personal),"Personalkosten",A74&lt;=ROWS(rng_Projekt)+ROWS(rng_Personal)+ROWS(rng_Miete),"Mietkosten",A74&lt;=ROWS(rng_Projekt)+ROWS(rng_Personal)+ROWS(rng_Miete)+ROWS(rng_Reise),"Reisekosten")</f>
        <v/>
      </c>
      <c r="D74" t="str" cm="1">
        <f t="array" aca="1" ref="D74" ca="1">IF(A74=-1,"",OFFSET(_xlfn.IFS(C74="Projektkosten",rng_Projekt,C74="Personalkosten",rng_Personal,C74="Mietkosten",rng_Miete,C74="Reisekosten",rng_Reise),B74,1,1,1))</f>
        <v/>
      </c>
      <c r="E74" s="95" t="str" cm="1">
        <f t="array" aca="1" ref="E74" ca="1">IF(A74=-1,"",OFFSET(_xlfn.IFS(C74="Projektkosten",rng_Projekt,C74="Personalkosten",rng_Personal,C74="Mietkosten",rng_Miete,C74="Reisekosten",rng_Reise),B74,2,1,1))</f>
        <v/>
      </c>
      <c r="F74" s="95" t="str" cm="1">
        <f t="array" aca="1" ref="F74" ca="1">IF(A74=-1,"",OFFSET(_xlfn.IFS(C74="Projektkosten",rng_Projekt,C74="Personalkosten",rng_Personal,C74="Mietkosten",rng_Miete,C74="Reisekosten",rng_Reise),B74,2,1,1))</f>
        <v/>
      </c>
      <c r="G74" s="95" t="str" cm="1">
        <f t="array" aca="1" ref="G74" ca="1">IF(A74=-1,"",OFFSET(_xlfn.IFS(C74="Projektkosten",rng_Projekt,C74="Personalkosten",rng_Personal,C74="Mietkosten",rng_Miete,C74="Reisekosten",rng_Reise),B74,4,1,1))</f>
        <v/>
      </c>
      <c r="H74" s="95" t="str" cm="1">
        <f t="array" aca="1" ref="H74" ca="1">IF(A74=-1,"",OFFSET(_xlfn.IFS(C74="Projektkosten",rng_Projekt,C74="Personalkosten",rng_Personal,C74="Mietkosten",rng_Miete,C74="Reisekosten",rng_Reise),B74,5,1,1))</f>
        <v/>
      </c>
      <c r="I74" s="95" t="str" cm="1">
        <f t="array" aca="1" ref="I74" ca="1">IF(A74=-1,"",OFFSET(_xlfn.IFS(C74="Projektkosten",rng_Projekt,C74="Personalkosten",rng_Personal,C74="Mietkosten",rng_Miete,C74="Reisekosten",rng_Reise),B74,6,1,1))</f>
        <v/>
      </c>
    </row>
    <row r="75" spans="1:9" x14ac:dyDescent="0.25">
      <c r="A75">
        <f t="shared" ca="1" si="2"/>
        <v>-1</v>
      </c>
      <c r="B75" cm="1">
        <f t="array" aca="1" ref="B75" ca="1">_xlfn.IFS(A75=-1,0,C75=C74,B74+1,TRUE(),0)</f>
        <v>0</v>
      </c>
      <c r="C75" t="str" cm="1">
        <f t="array" aca="1" ref="C75" ca="1">_xlfn.IFS(A75=-1,"",A75&lt;=ROWS(rng_Projekt),"Projektkosten",A75&lt;=ROWS(rng_Projekt)+ROWS(rng_Personal),"Personalkosten",A75&lt;=ROWS(rng_Projekt)+ROWS(rng_Personal)+ROWS(rng_Miete),"Mietkosten",A75&lt;=ROWS(rng_Projekt)+ROWS(rng_Personal)+ROWS(rng_Miete)+ROWS(rng_Reise),"Reisekosten")</f>
        <v/>
      </c>
      <c r="D75" t="str" cm="1">
        <f t="array" aca="1" ref="D75" ca="1">IF(A75=-1,"",OFFSET(_xlfn.IFS(C75="Projektkosten",rng_Projekt,C75="Personalkosten",rng_Personal,C75="Mietkosten",rng_Miete,C75="Reisekosten",rng_Reise),B75,1,1,1))</f>
        <v/>
      </c>
      <c r="E75" s="95" t="str" cm="1">
        <f t="array" aca="1" ref="E75" ca="1">IF(A75=-1,"",OFFSET(_xlfn.IFS(C75="Projektkosten",rng_Projekt,C75="Personalkosten",rng_Personal,C75="Mietkosten",rng_Miete,C75="Reisekosten",rng_Reise),B75,2,1,1))</f>
        <v/>
      </c>
      <c r="F75" s="95" t="str" cm="1">
        <f t="array" aca="1" ref="F75" ca="1">IF(A75=-1,"",OFFSET(_xlfn.IFS(C75="Projektkosten",rng_Projekt,C75="Personalkosten",rng_Personal,C75="Mietkosten",rng_Miete,C75="Reisekosten",rng_Reise),B75,2,1,1))</f>
        <v/>
      </c>
      <c r="G75" s="95" t="str" cm="1">
        <f t="array" aca="1" ref="G75" ca="1">IF(A75=-1,"",OFFSET(_xlfn.IFS(C75="Projektkosten",rng_Projekt,C75="Personalkosten",rng_Personal,C75="Mietkosten",rng_Miete,C75="Reisekosten",rng_Reise),B75,4,1,1))</f>
        <v/>
      </c>
      <c r="H75" s="95" t="str" cm="1">
        <f t="array" aca="1" ref="H75" ca="1">IF(A75=-1,"",OFFSET(_xlfn.IFS(C75="Projektkosten",rng_Projekt,C75="Personalkosten",rng_Personal,C75="Mietkosten",rng_Miete,C75="Reisekosten",rng_Reise),B75,5,1,1))</f>
        <v/>
      </c>
      <c r="I75" s="95" t="str" cm="1">
        <f t="array" aca="1" ref="I75" ca="1">IF(A75=-1,"",OFFSET(_xlfn.IFS(C75="Projektkosten",rng_Projekt,C75="Personalkosten",rng_Personal,C75="Mietkosten",rng_Miete,C75="Reisekosten",rng_Reise),B75,6,1,1))</f>
        <v/>
      </c>
    </row>
    <row r="76" spans="1:9" x14ac:dyDescent="0.25">
      <c r="A76">
        <f t="shared" ca="1" si="2"/>
        <v>-1</v>
      </c>
      <c r="B76" cm="1">
        <f t="array" aca="1" ref="B76" ca="1">_xlfn.IFS(A76=-1,0,C76=C75,B75+1,TRUE(),0)</f>
        <v>0</v>
      </c>
      <c r="C76" t="str" cm="1">
        <f t="array" aca="1" ref="C76" ca="1">_xlfn.IFS(A76=-1,"",A76&lt;=ROWS(rng_Projekt),"Projektkosten",A76&lt;=ROWS(rng_Projekt)+ROWS(rng_Personal),"Personalkosten",A76&lt;=ROWS(rng_Projekt)+ROWS(rng_Personal)+ROWS(rng_Miete),"Mietkosten",A76&lt;=ROWS(rng_Projekt)+ROWS(rng_Personal)+ROWS(rng_Miete)+ROWS(rng_Reise),"Reisekosten")</f>
        <v/>
      </c>
      <c r="D76" t="str" cm="1">
        <f t="array" aca="1" ref="D76" ca="1">IF(A76=-1,"",OFFSET(_xlfn.IFS(C76="Projektkosten",rng_Projekt,C76="Personalkosten",rng_Personal,C76="Mietkosten",rng_Miete,C76="Reisekosten",rng_Reise),B76,1,1,1))</f>
        <v/>
      </c>
      <c r="E76" s="95" t="str" cm="1">
        <f t="array" aca="1" ref="E76" ca="1">IF(A76=-1,"",OFFSET(_xlfn.IFS(C76="Projektkosten",rng_Projekt,C76="Personalkosten",rng_Personal,C76="Mietkosten",rng_Miete,C76="Reisekosten",rng_Reise),B76,2,1,1))</f>
        <v/>
      </c>
      <c r="F76" s="95" t="str" cm="1">
        <f t="array" aca="1" ref="F76" ca="1">IF(A76=-1,"",OFFSET(_xlfn.IFS(C76="Projektkosten",rng_Projekt,C76="Personalkosten",rng_Personal,C76="Mietkosten",rng_Miete,C76="Reisekosten",rng_Reise),B76,2,1,1))</f>
        <v/>
      </c>
      <c r="G76" s="95" t="str" cm="1">
        <f t="array" aca="1" ref="G76" ca="1">IF(A76=-1,"",OFFSET(_xlfn.IFS(C76="Projektkosten",rng_Projekt,C76="Personalkosten",rng_Personal,C76="Mietkosten",rng_Miete,C76="Reisekosten",rng_Reise),B76,4,1,1))</f>
        <v/>
      </c>
      <c r="H76" s="95" t="str" cm="1">
        <f t="array" aca="1" ref="H76" ca="1">IF(A76=-1,"",OFFSET(_xlfn.IFS(C76="Projektkosten",rng_Projekt,C76="Personalkosten",rng_Personal,C76="Mietkosten",rng_Miete,C76="Reisekosten",rng_Reise),B76,5,1,1))</f>
        <v/>
      </c>
      <c r="I76" s="95" t="str" cm="1">
        <f t="array" aca="1" ref="I76" ca="1">IF(A76=-1,"",OFFSET(_xlfn.IFS(C76="Projektkosten",rng_Projekt,C76="Personalkosten",rng_Personal,C76="Mietkosten",rng_Miete,C76="Reisekosten",rng_Reise),B76,6,1,1))</f>
        <v/>
      </c>
    </row>
    <row r="77" spans="1:9" x14ac:dyDescent="0.25">
      <c r="A77">
        <f t="shared" ca="1" si="2"/>
        <v>-1</v>
      </c>
      <c r="B77" cm="1">
        <f t="array" aca="1" ref="B77" ca="1">_xlfn.IFS(A77=-1,0,C77=C76,B76+1,TRUE(),0)</f>
        <v>0</v>
      </c>
      <c r="C77" t="str" cm="1">
        <f t="array" aca="1" ref="C77" ca="1">_xlfn.IFS(A77=-1,"",A77&lt;=ROWS(rng_Projekt),"Projektkosten",A77&lt;=ROWS(rng_Projekt)+ROWS(rng_Personal),"Personalkosten",A77&lt;=ROWS(rng_Projekt)+ROWS(rng_Personal)+ROWS(rng_Miete),"Mietkosten",A77&lt;=ROWS(rng_Projekt)+ROWS(rng_Personal)+ROWS(rng_Miete)+ROWS(rng_Reise),"Reisekosten")</f>
        <v/>
      </c>
      <c r="D77" t="str" cm="1">
        <f t="array" aca="1" ref="D77" ca="1">IF(A77=-1,"",OFFSET(_xlfn.IFS(C77="Projektkosten",rng_Projekt,C77="Personalkosten",rng_Personal,C77="Mietkosten",rng_Miete,C77="Reisekosten",rng_Reise),B77,1,1,1))</f>
        <v/>
      </c>
      <c r="E77" s="95" t="str" cm="1">
        <f t="array" aca="1" ref="E77" ca="1">IF(A77=-1,"",OFFSET(_xlfn.IFS(C77="Projektkosten",rng_Projekt,C77="Personalkosten",rng_Personal,C77="Mietkosten",rng_Miete,C77="Reisekosten",rng_Reise),B77,2,1,1))</f>
        <v/>
      </c>
      <c r="F77" s="95" t="str" cm="1">
        <f t="array" aca="1" ref="F77" ca="1">IF(A77=-1,"",OFFSET(_xlfn.IFS(C77="Projektkosten",rng_Projekt,C77="Personalkosten",rng_Personal,C77="Mietkosten",rng_Miete,C77="Reisekosten",rng_Reise),B77,2,1,1))</f>
        <v/>
      </c>
      <c r="G77" s="95" t="str" cm="1">
        <f t="array" aca="1" ref="G77" ca="1">IF(A77=-1,"",OFFSET(_xlfn.IFS(C77="Projektkosten",rng_Projekt,C77="Personalkosten",rng_Personal,C77="Mietkosten",rng_Miete,C77="Reisekosten",rng_Reise),B77,4,1,1))</f>
        <v/>
      </c>
      <c r="H77" s="95" t="str" cm="1">
        <f t="array" aca="1" ref="H77" ca="1">IF(A77=-1,"",OFFSET(_xlfn.IFS(C77="Projektkosten",rng_Projekt,C77="Personalkosten",rng_Personal,C77="Mietkosten",rng_Miete,C77="Reisekosten",rng_Reise),B77,5,1,1))</f>
        <v/>
      </c>
      <c r="I77" s="95" t="str" cm="1">
        <f t="array" aca="1" ref="I77" ca="1">IF(A77=-1,"",OFFSET(_xlfn.IFS(C77="Projektkosten",rng_Projekt,C77="Personalkosten",rng_Personal,C77="Mietkosten",rng_Miete,C77="Reisekosten",rng_Reise),B77,6,1,1))</f>
        <v/>
      </c>
    </row>
    <row r="78" spans="1:9" x14ac:dyDescent="0.25">
      <c r="A78">
        <f t="shared" ca="1" si="2"/>
        <v>-1</v>
      </c>
      <c r="B78" cm="1">
        <f t="array" aca="1" ref="B78" ca="1">_xlfn.IFS(A78=-1,0,C78=C77,B77+1,TRUE(),0)</f>
        <v>0</v>
      </c>
      <c r="C78" t="str" cm="1">
        <f t="array" aca="1" ref="C78" ca="1">_xlfn.IFS(A78=-1,"",A78&lt;=ROWS(rng_Projekt),"Projektkosten",A78&lt;=ROWS(rng_Projekt)+ROWS(rng_Personal),"Personalkosten",A78&lt;=ROWS(rng_Projekt)+ROWS(rng_Personal)+ROWS(rng_Miete),"Mietkosten",A78&lt;=ROWS(rng_Projekt)+ROWS(rng_Personal)+ROWS(rng_Miete)+ROWS(rng_Reise),"Reisekosten")</f>
        <v/>
      </c>
      <c r="D78" t="str" cm="1">
        <f t="array" aca="1" ref="D78" ca="1">IF(A78=-1,"",OFFSET(_xlfn.IFS(C78="Projektkosten",rng_Projekt,C78="Personalkosten",rng_Personal,C78="Mietkosten",rng_Miete,C78="Reisekosten",rng_Reise),B78,1,1,1))</f>
        <v/>
      </c>
      <c r="E78" s="95" t="str" cm="1">
        <f t="array" aca="1" ref="E78" ca="1">IF(A78=-1,"",OFFSET(_xlfn.IFS(C78="Projektkosten",rng_Projekt,C78="Personalkosten",rng_Personal,C78="Mietkosten",rng_Miete,C78="Reisekosten",rng_Reise),B78,2,1,1))</f>
        <v/>
      </c>
      <c r="F78" s="95" t="str" cm="1">
        <f t="array" aca="1" ref="F78" ca="1">IF(A78=-1,"",OFFSET(_xlfn.IFS(C78="Projektkosten",rng_Projekt,C78="Personalkosten",rng_Personal,C78="Mietkosten",rng_Miete,C78="Reisekosten",rng_Reise),B78,2,1,1))</f>
        <v/>
      </c>
      <c r="G78" s="95" t="str" cm="1">
        <f t="array" aca="1" ref="G78" ca="1">IF(A78=-1,"",OFFSET(_xlfn.IFS(C78="Projektkosten",rng_Projekt,C78="Personalkosten",rng_Personal,C78="Mietkosten",rng_Miete,C78="Reisekosten",rng_Reise),B78,4,1,1))</f>
        <v/>
      </c>
      <c r="H78" s="95" t="str" cm="1">
        <f t="array" aca="1" ref="H78" ca="1">IF(A78=-1,"",OFFSET(_xlfn.IFS(C78="Projektkosten",rng_Projekt,C78="Personalkosten",rng_Personal,C78="Mietkosten",rng_Miete,C78="Reisekosten",rng_Reise),B78,5,1,1))</f>
        <v/>
      </c>
      <c r="I78" s="95" t="str" cm="1">
        <f t="array" aca="1" ref="I78" ca="1">IF(A78=-1,"",OFFSET(_xlfn.IFS(C78="Projektkosten",rng_Projekt,C78="Personalkosten",rng_Personal,C78="Mietkosten",rng_Miete,C78="Reisekosten",rng_Reise),B78,6,1,1))</f>
        <v/>
      </c>
    </row>
    <row r="79" spans="1:9" x14ac:dyDescent="0.25">
      <c r="A79">
        <f t="shared" ca="1" si="2"/>
        <v>-1</v>
      </c>
      <c r="B79" cm="1">
        <f t="array" aca="1" ref="B79" ca="1">_xlfn.IFS(A79=-1,0,C79=C78,B78+1,TRUE(),0)</f>
        <v>0</v>
      </c>
      <c r="C79" t="str" cm="1">
        <f t="array" aca="1" ref="C79" ca="1">_xlfn.IFS(A79=-1,"",A79&lt;=ROWS(rng_Projekt),"Projektkosten",A79&lt;=ROWS(rng_Projekt)+ROWS(rng_Personal),"Personalkosten",A79&lt;=ROWS(rng_Projekt)+ROWS(rng_Personal)+ROWS(rng_Miete),"Mietkosten",A79&lt;=ROWS(rng_Projekt)+ROWS(rng_Personal)+ROWS(rng_Miete)+ROWS(rng_Reise),"Reisekosten")</f>
        <v/>
      </c>
      <c r="D79" t="str" cm="1">
        <f t="array" aca="1" ref="D79" ca="1">IF(A79=-1,"",OFFSET(_xlfn.IFS(C79="Projektkosten",rng_Projekt,C79="Personalkosten",rng_Personal,C79="Mietkosten",rng_Miete,C79="Reisekosten",rng_Reise),B79,1,1,1))</f>
        <v/>
      </c>
      <c r="E79" s="95" t="str" cm="1">
        <f t="array" aca="1" ref="E79" ca="1">IF(A79=-1,"",OFFSET(_xlfn.IFS(C79="Projektkosten",rng_Projekt,C79="Personalkosten",rng_Personal,C79="Mietkosten",rng_Miete,C79="Reisekosten",rng_Reise),B79,2,1,1))</f>
        <v/>
      </c>
      <c r="F79" s="95" t="str" cm="1">
        <f t="array" aca="1" ref="F79" ca="1">IF(A79=-1,"",OFFSET(_xlfn.IFS(C79="Projektkosten",rng_Projekt,C79="Personalkosten",rng_Personal,C79="Mietkosten",rng_Miete,C79="Reisekosten",rng_Reise),B79,2,1,1))</f>
        <v/>
      </c>
      <c r="G79" s="95" t="str" cm="1">
        <f t="array" aca="1" ref="G79" ca="1">IF(A79=-1,"",OFFSET(_xlfn.IFS(C79="Projektkosten",rng_Projekt,C79="Personalkosten",rng_Personal,C79="Mietkosten",rng_Miete,C79="Reisekosten",rng_Reise),B79,4,1,1))</f>
        <v/>
      </c>
      <c r="H79" s="95" t="str" cm="1">
        <f t="array" aca="1" ref="H79" ca="1">IF(A79=-1,"",OFFSET(_xlfn.IFS(C79="Projektkosten",rng_Projekt,C79="Personalkosten",rng_Personal,C79="Mietkosten",rng_Miete,C79="Reisekosten",rng_Reise),B79,5,1,1))</f>
        <v/>
      </c>
      <c r="I79" s="95" t="str" cm="1">
        <f t="array" aca="1" ref="I79" ca="1">IF(A79=-1,"",OFFSET(_xlfn.IFS(C79="Projektkosten",rng_Projekt,C79="Personalkosten",rng_Personal,C79="Mietkosten",rng_Miete,C79="Reisekosten",rng_Reise),B79,6,1,1))</f>
        <v/>
      </c>
    </row>
    <row r="80" spans="1:9" x14ac:dyDescent="0.25">
      <c r="A80">
        <f t="shared" ca="1" si="2"/>
        <v>-1</v>
      </c>
      <c r="B80" cm="1">
        <f t="array" aca="1" ref="B80" ca="1">_xlfn.IFS(A80=-1,0,C80=C79,B79+1,TRUE(),0)</f>
        <v>0</v>
      </c>
      <c r="C80" t="str" cm="1">
        <f t="array" aca="1" ref="C80" ca="1">_xlfn.IFS(A80=-1,"",A80&lt;=ROWS(rng_Projekt),"Projektkosten",A80&lt;=ROWS(rng_Projekt)+ROWS(rng_Personal),"Personalkosten",A80&lt;=ROWS(rng_Projekt)+ROWS(rng_Personal)+ROWS(rng_Miete),"Mietkosten",A80&lt;=ROWS(rng_Projekt)+ROWS(rng_Personal)+ROWS(rng_Miete)+ROWS(rng_Reise),"Reisekosten")</f>
        <v/>
      </c>
      <c r="D80" t="str" cm="1">
        <f t="array" aca="1" ref="D80" ca="1">IF(A80=-1,"",OFFSET(_xlfn.IFS(C80="Projektkosten",rng_Projekt,C80="Personalkosten",rng_Personal,C80="Mietkosten",rng_Miete,C80="Reisekosten",rng_Reise),B80,1,1,1))</f>
        <v/>
      </c>
      <c r="E80" s="95" t="str" cm="1">
        <f t="array" aca="1" ref="E80" ca="1">IF(A80=-1,"",OFFSET(_xlfn.IFS(C80="Projektkosten",rng_Projekt,C80="Personalkosten",rng_Personal,C80="Mietkosten",rng_Miete,C80="Reisekosten",rng_Reise),B80,2,1,1))</f>
        <v/>
      </c>
      <c r="F80" s="95" t="str" cm="1">
        <f t="array" aca="1" ref="F80" ca="1">IF(A80=-1,"",OFFSET(_xlfn.IFS(C80="Projektkosten",rng_Projekt,C80="Personalkosten",rng_Personal,C80="Mietkosten",rng_Miete,C80="Reisekosten",rng_Reise),B80,2,1,1))</f>
        <v/>
      </c>
      <c r="G80" s="95" t="str" cm="1">
        <f t="array" aca="1" ref="G80" ca="1">IF(A80=-1,"",OFFSET(_xlfn.IFS(C80="Projektkosten",rng_Projekt,C80="Personalkosten",rng_Personal,C80="Mietkosten",rng_Miete,C80="Reisekosten",rng_Reise),B80,4,1,1))</f>
        <v/>
      </c>
      <c r="H80" s="95" t="str" cm="1">
        <f t="array" aca="1" ref="H80" ca="1">IF(A80=-1,"",OFFSET(_xlfn.IFS(C80="Projektkosten",rng_Projekt,C80="Personalkosten",rng_Personal,C80="Mietkosten",rng_Miete,C80="Reisekosten",rng_Reise),B80,5,1,1))</f>
        <v/>
      </c>
      <c r="I80" s="95" t="str" cm="1">
        <f t="array" aca="1" ref="I80" ca="1">IF(A80=-1,"",OFFSET(_xlfn.IFS(C80="Projektkosten",rng_Projekt,C80="Personalkosten",rng_Personal,C80="Mietkosten",rng_Miete,C80="Reisekosten",rng_Reise),B80,6,1,1))</f>
        <v/>
      </c>
    </row>
    <row r="81" spans="1:9" x14ac:dyDescent="0.25">
      <c r="A81">
        <f t="shared" ca="1" si="2"/>
        <v>-1</v>
      </c>
      <c r="B81" cm="1">
        <f t="array" aca="1" ref="B81" ca="1">_xlfn.IFS(A81=-1,0,C81=C80,B80+1,TRUE(),0)</f>
        <v>0</v>
      </c>
      <c r="C81" t="str" cm="1">
        <f t="array" aca="1" ref="C81" ca="1">_xlfn.IFS(A81=-1,"",A81&lt;=ROWS(rng_Projekt),"Projektkosten",A81&lt;=ROWS(rng_Projekt)+ROWS(rng_Personal),"Personalkosten",A81&lt;=ROWS(rng_Projekt)+ROWS(rng_Personal)+ROWS(rng_Miete),"Mietkosten",A81&lt;=ROWS(rng_Projekt)+ROWS(rng_Personal)+ROWS(rng_Miete)+ROWS(rng_Reise),"Reisekosten")</f>
        <v/>
      </c>
      <c r="D81" t="str" cm="1">
        <f t="array" aca="1" ref="D81" ca="1">IF(A81=-1,"",OFFSET(_xlfn.IFS(C81="Projektkosten",rng_Projekt,C81="Personalkosten",rng_Personal,C81="Mietkosten",rng_Miete,C81="Reisekosten",rng_Reise),B81,1,1,1))</f>
        <v/>
      </c>
      <c r="E81" s="95" t="str" cm="1">
        <f t="array" aca="1" ref="E81" ca="1">IF(A81=-1,"",OFFSET(_xlfn.IFS(C81="Projektkosten",rng_Projekt,C81="Personalkosten",rng_Personal,C81="Mietkosten",rng_Miete,C81="Reisekosten",rng_Reise),B81,2,1,1))</f>
        <v/>
      </c>
      <c r="F81" s="95" t="str" cm="1">
        <f t="array" aca="1" ref="F81" ca="1">IF(A81=-1,"",OFFSET(_xlfn.IFS(C81="Projektkosten",rng_Projekt,C81="Personalkosten",rng_Personal,C81="Mietkosten",rng_Miete,C81="Reisekosten",rng_Reise),B81,2,1,1))</f>
        <v/>
      </c>
      <c r="G81" s="95" t="str" cm="1">
        <f t="array" aca="1" ref="G81" ca="1">IF(A81=-1,"",OFFSET(_xlfn.IFS(C81="Projektkosten",rng_Projekt,C81="Personalkosten",rng_Personal,C81="Mietkosten",rng_Miete,C81="Reisekosten",rng_Reise),B81,4,1,1))</f>
        <v/>
      </c>
      <c r="H81" s="95" t="str" cm="1">
        <f t="array" aca="1" ref="H81" ca="1">IF(A81=-1,"",OFFSET(_xlfn.IFS(C81="Projektkosten",rng_Projekt,C81="Personalkosten",rng_Personal,C81="Mietkosten",rng_Miete,C81="Reisekosten",rng_Reise),B81,5,1,1))</f>
        <v/>
      </c>
      <c r="I81" s="95" t="str" cm="1">
        <f t="array" aca="1" ref="I81" ca="1">IF(A81=-1,"",OFFSET(_xlfn.IFS(C81="Projektkosten",rng_Projekt,C81="Personalkosten",rng_Personal,C81="Mietkosten",rng_Miete,C81="Reisekosten",rng_Reise),B81,6,1,1))</f>
        <v/>
      </c>
    </row>
    <row r="82" spans="1:9" x14ac:dyDescent="0.25">
      <c r="A82">
        <f t="shared" ca="1" si="2"/>
        <v>-1</v>
      </c>
      <c r="B82" cm="1">
        <f t="array" aca="1" ref="B82" ca="1">_xlfn.IFS(A82=-1,0,C82=C81,B81+1,TRUE(),0)</f>
        <v>0</v>
      </c>
      <c r="C82" t="str" cm="1">
        <f t="array" aca="1" ref="C82" ca="1">_xlfn.IFS(A82=-1,"",A82&lt;=ROWS(rng_Projekt),"Projektkosten",A82&lt;=ROWS(rng_Projekt)+ROWS(rng_Personal),"Personalkosten",A82&lt;=ROWS(rng_Projekt)+ROWS(rng_Personal)+ROWS(rng_Miete),"Mietkosten",A82&lt;=ROWS(rng_Projekt)+ROWS(rng_Personal)+ROWS(rng_Miete)+ROWS(rng_Reise),"Reisekosten")</f>
        <v/>
      </c>
      <c r="D82" t="str" cm="1">
        <f t="array" aca="1" ref="D82" ca="1">IF(A82=-1,"",OFFSET(_xlfn.IFS(C82="Projektkosten",rng_Projekt,C82="Personalkosten",rng_Personal,C82="Mietkosten",rng_Miete,C82="Reisekosten",rng_Reise),B82,1,1,1))</f>
        <v/>
      </c>
      <c r="E82" s="95" t="str" cm="1">
        <f t="array" aca="1" ref="E82" ca="1">IF(A82=-1,"",OFFSET(_xlfn.IFS(C82="Projektkosten",rng_Projekt,C82="Personalkosten",rng_Personal,C82="Mietkosten",rng_Miete,C82="Reisekosten",rng_Reise),B82,2,1,1))</f>
        <v/>
      </c>
      <c r="F82" s="95" t="str" cm="1">
        <f t="array" aca="1" ref="F82" ca="1">IF(A82=-1,"",OFFSET(_xlfn.IFS(C82="Projektkosten",rng_Projekt,C82="Personalkosten",rng_Personal,C82="Mietkosten",rng_Miete,C82="Reisekosten",rng_Reise),B82,2,1,1))</f>
        <v/>
      </c>
      <c r="G82" s="95" t="str" cm="1">
        <f t="array" aca="1" ref="G82" ca="1">IF(A82=-1,"",OFFSET(_xlfn.IFS(C82="Projektkosten",rng_Projekt,C82="Personalkosten",rng_Personal,C82="Mietkosten",rng_Miete,C82="Reisekosten",rng_Reise),B82,4,1,1))</f>
        <v/>
      </c>
      <c r="H82" s="95" t="str" cm="1">
        <f t="array" aca="1" ref="H82" ca="1">IF(A82=-1,"",OFFSET(_xlfn.IFS(C82="Projektkosten",rng_Projekt,C82="Personalkosten",rng_Personal,C82="Mietkosten",rng_Miete,C82="Reisekosten",rng_Reise),B82,5,1,1))</f>
        <v/>
      </c>
      <c r="I82" s="95" t="str" cm="1">
        <f t="array" aca="1" ref="I82" ca="1">IF(A82=-1,"",OFFSET(_xlfn.IFS(C82="Projektkosten",rng_Projekt,C82="Personalkosten",rng_Personal,C82="Mietkosten",rng_Miete,C82="Reisekosten",rng_Reise),B82,6,1,1))</f>
        <v/>
      </c>
    </row>
    <row r="83" spans="1:9" x14ac:dyDescent="0.25">
      <c r="A83">
        <f t="shared" ca="1" si="2"/>
        <v>-1</v>
      </c>
      <c r="B83" cm="1">
        <f t="array" aca="1" ref="B83" ca="1">_xlfn.IFS(A83=-1,0,C83=C82,B82+1,TRUE(),0)</f>
        <v>0</v>
      </c>
      <c r="C83" t="str" cm="1">
        <f t="array" aca="1" ref="C83" ca="1">_xlfn.IFS(A83=-1,"",A83&lt;=ROWS(rng_Projekt),"Projektkosten",A83&lt;=ROWS(rng_Projekt)+ROWS(rng_Personal),"Personalkosten",A83&lt;=ROWS(rng_Projekt)+ROWS(rng_Personal)+ROWS(rng_Miete),"Mietkosten",A83&lt;=ROWS(rng_Projekt)+ROWS(rng_Personal)+ROWS(rng_Miete)+ROWS(rng_Reise),"Reisekosten")</f>
        <v/>
      </c>
      <c r="D83" t="str" cm="1">
        <f t="array" aca="1" ref="D83" ca="1">IF(A83=-1,"",OFFSET(_xlfn.IFS(C83="Projektkosten",rng_Projekt,C83="Personalkosten",rng_Personal,C83="Mietkosten",rng_Miete,C83="Reisekosten",rng_Reise),B83,1,1,1))</f>
        <v/>
      </c>
      <c r="E83" s="95" t="str" cm="1">
        <f t="array" aca="1" ref="E83" ca="1">IF(A83=-1,"",OFFSET(_xlfn.IFS(C83="Projektkosten",rng_Projekt,C83="Personalkosten",rng_Personal,C83="Mietkosten",rng_Miete,C83="Reisekosten",rng_Reise),B83,2,1,1))</f>
        <v/>
      </c>
      <c r="F83" s="95" t="str" cm="1">
        <f t="array" aca="1" ref="F83" ca="1">IF(A83=-1,"",OFFSET(_xlfn.IFS(C83="Projektkosten",rng_Projekt,C83="Personalkosten",rng_Personal,C83="Mietkosten",rng_Miete,C83="Reisekosten",rng_Reise),B83,2,1,1))</f>
        <v/>
      </c>
      <c r="G83" s="95" t="str" cm="1">
        <f t="array" aca="1" ref="G83" ca="1">IF(A83=-1,"",OFFSET(_xlfn.IFS(C83="Projektkosten",rng_Projekt,C83="Personalkosten",rng_Personal,C83="Mietkosten",rng_Miete,C83="Reisekosten",rng_Reise),B83,4,1,1))</f>
        <v/>
      </c>
      <c r="H83" s="95" t="str" cm="1">
        <f t="array" aca="1" ref="H83" ca="1">IF(A83=-1,"",OFFSET(_xlfn.IFS(C83="Projektkosten",rng_Projekt,C83="Personalkosten",rng_Personal,C83="Mietkosten",rng_Miete,C83="Reisekosten",rng_Reise),B83,5,1,1))</f>
        <v/>
      </c>
      <c r="I83" s="95" t="str" cm="1">
        <f t="array" aca="1" ref="I83" ca="1">IF(A83=-1,"",OFFSET(_xlfn.IFS(C83="Projektkosten",rng_Projekt,C83="Personalkosten",rng_Personal,C83="Mietkosten",rng_Miete,C83="Reisekosten",rng_Reise),B83,6,1,1))</f>
        <v/>
      </c>
    </row>
    <row r="84" spans="1:9" x14ac:dyDescent="0.25">
      <c r="A84">
        <f t="shared" ca="1" si="2"/>
        <v>-1</v>
      </c>
      <c r="B84" cm="1">
        <f t="array" aca="1" ref="B84" ca="1">_xlfn.IFS(A84=-1,0,C84=C83,B83+1,TRUE(),0)</f>
        <v>0</v>
      </c>
      <c r="C84" t="str" cm="1">
        <f t="array" aca="1" ref="C84" ca="1">_xlfn.IFS(A84=-1,"",A84&lt;=ROWS(rng_Projekt),"Projektkosten",A84&lt;=ROWS(rng_Projekt)+ROWS(rng_Personal),"Personalkosten",A84&lt;=ROWS(rng_Projekt)+ROWS(rng_Personal)+ROWS(rng_Miete),"Mietkosten",A84&lt;=ROWS(rng_Projekt)+ROWS(rng_Personal)+ROWS(rng_Miete)+ROWS(rng_Reise),"Reisekosten")</f>
        <v/>
      </c>
      <c r="D84" t="str" cm="1">
        <f t="array" aca="1" ref="D84" ca="1">IF(A84=-1,"",OFFSET(_xlfn.IFS(C84="Projektkosten",rng_Projekt,C84="Personalkosten",rng_Personal,C84="Mietkosten",rng_Miete,C84="Reisekosten",rng_Reise),B84,1,1,1))</f>
        <v/>
      </c>
      <c r="E84" s="95" t="str" cm="1">
        <f t="array" aca="1" ref="E84" ca="1">IF(A84=-1,"",OFFSET(_xlfn.IFS(C84="Projektkosten",rng_Projekt,C84="Personalkosten",rng_Personal,C84="Mietkosten",rng_Miete,C84="Reisekosten",rng_Reise),B84,2,1,1))</f>
        <v/>
      </c>
      <c r="F84" s="95" t="str" cm="1">
        <f t="array" aca="1" ref="F84" ca="1">IF(A84=-1,"",OFFSET(_xlfn.IFS(C84="Projektkosten",rng_Projekt,C84="Personalkosten",rng_Personal,C84="Mietkosten",rng_Miete,C84="Reisekosten",rng_Reise),B84,2,1,1))</f>
        <v/>
      </c>
      <c r="G84" s="95" t="str" cm="1">
        <f t="array" aca="1" ref="G84" ca="1">IF(A84=-1,"",OFFSET(_xlfn.IFS(C84="Projektkosten",rng_Projekt,C84="Personalkosten",rng_Personal,C84="Mietkosten",rng_Miete,C84="Reisekosten",rng_Reise),B84,4,1,1))</f>
        <v/>
      </c>
      <c r="H84" s="95" t="str" cm="1">
        <f t="array" aca="1" ref="H84" ca="1">IF(A84=-1,"",OFFSET(_xlfn.IFS(C84="Projektkosten",rng_Projekt,C84="Personalkosten",rng_Personal,C84="Mietkosten",rng_Miete,C84="Reisekosten",rng_Reise),B84,5,1,1))</f>
        <v/>
      </c>
      <c r="I84" s="95" t="str" cm="1">
        <f t="array" aca="1" ref="I84" ca="1">IF(A84=-1,"",OFFSET(_xlfn.IFS(C84="Projektkosten",rng_Projekt,C84="Personalkosten",rng_Personal,C84="Mietkosten",rng_Miete,C84="Reisekosten",rng_Reise),B84,6,1,1))</f>
        <v/>
      </c>
    </row>
    <row r="85" spans="1:9" x14ac:dyDescent="0.25">
      <c r="A85">
        <f t="shared" ca="1" si="2"/>
        <v>-1</v>
      </c>
      <c r="B85" cm="1">
        <f t="array" aca="1" ref="B85" ca="1">_xlfn.IFS(A85=-1,0,C85=C84,B84+1,TRUE(),0)</f>
        <v>0</v>
      </c>
      <c r="C85" t="str" cm="1">
        <f t="array" aca="1" ref="C85" ca="1">_xlfn.IFS(A85=-1,"",A85&lt;=ROWS(rng_Projekt),"Projektkosten",A85&lt;=ROWS(rng_Projekt)+ROWS(rng_Personal),"Personalkosten",A85&lt;=ROWS(rng_Projekt)+ROWS(rng_Personal)+ROWS(rng_Miete),"Mietkosten",A85&lt;=ROWS(rng_Projekt)+ROWS(rng_Personal)+ROWS(rng_Miete)+ROWS(rng_Reise),"Reisekosten")</f>
        <v/>
      </c>
      <c r="D85" t="str" cm="1">
        <f t="array" aca="1" ref="D85" ca="1">IF(A85=-1,"",OFFSET(_xlfn.IFS(C85="Projektkosten",rng_Projekt,C85="Personalkosten",rng_Personal,C85="Mietkosten",rng_Miete,C85="Reisekosten",rng_Reise),B85,1,1,1))</f>
        <v/>
      </c>
      <c r="E85" s="95" t="str" cm="1">
        <f t="array" aca="1" ref="E85" ca="1">IF(A85=-1,"",OFFSET(_xlfn.IFS(C85="Projektkosten",rng_Projekt,C85="Personalkosten",rng_Personal,C85="Mietkosten",rng_Miete,C85="Reisekosten",rng_Reise),B85,2,1,1))</f>
        <v/>
      </c>
      <c r="F85" s="95" t="str" cm="1">
        <f t="array" aca="1" ref="F85" ca="1">IF(A85=-1,"",OFFSET(_xlfn.IFS(C85="Projektkosten",rng_Projekt,C85="Personalkosten",rng_Personal,C85="Mietkosten",rng_Miete,C85="Reisekosten",rng_Reise),B85,2,1,1))</f>
        <v/>
      </c>
      <c r="G85" s="95" t="str" cm="1">
        <f t="array" aca="1" ref="G85" ca="1">IF(A85=-1,"",OFFSET(_xlfn.IFS(C85="Projektkosten",rng_Projekt,C85="Personalkosten",rng_Personal,C85="Mietkosten",rng_Miete,C85="Reisekosten",rng_Reise),B85,4,1,1))</f>
        <v/>
      </c>
      <c r="H85" s="95" t="str" cm="1">
        <f t="array" aca="1" ref="H85" ca="1">IF(A85=-1,"",OFFSET(_xlfn.IFS(C85="Projektkosten",rng_Projekt,C85="Personalkosten",rng_Personal,C85="Mietkosten",rng_Miete,C85="Reisekosten",rng_Reise),B85,5,1,1))</f>
        <v/>
      </c>
      <c r="I85" s="95" t="str" cm="1">
        <f t="array" aca="1" ref="I85" ca="1">IF(A85=-1,"",OFFSET(_xlfn.IFS(C85="Projektkosten",rng_Projekt,C85="Personalkosten",rng_Personal,C85="Mietkosten",rng_Miete,C85="Reisekosten",rng_Reise),B85,6,1,1))</f>
        <v/>
      </c>
    </row>
    <row r="86" spans="1:9" x14ac:dyDescent="0.25">
      <c r="A86">
        <f t="shared" ca="1" si="2"/>
        <v>-1</v>
      </c>
      <c r="B86" cm="1">
        <f t="array" aca="1" ref="B86" ca="1">_xlfn.IFS(A86=-1,0,C86=C85,B85+1,TRUE(),0)</f>
        <v>0</v>
      </c>
      <c r="C86" t="str" cm="1">
        <f t="array" aca="1" ref="C86" ca="1">_xlfn.IFS(A86=-1,"",A86&lt;=ROWS(rng_Projekt),"Projektkosten",A86&lt;=ROWS(rng_Projekt)+ROWS(rng_Personal),"Personalkosten",A86&lt;=ROWS(rng_Projekt)+ROWS(rng_Personal)+ROWS(rng_Miete),"Mietkosten",A86&lt;=ROWS(rng_Projekt)+ROWS(rng_Personal)+ROWS(rng_Miete)+ROWS(rng_Reise),"Reisekosten")</f>
        <v/>
      </c>
      <c r="D86" t="str" cm="1">
        <f t="array" aca="1" ref="D86" ca="1">IF(A86=-1,"",OFFSET(_xlfn.IFS(C86="Projektkosten",rng_Projekt,C86="Personalkosten",rng_Personal,C86="Mietkosten",rng_Miete,C86="Reisekosten",rng_Reise),B86,1,1,1))</f>
        <v/>
      </c>
      <c r="E86" s="95" t="str" cm="1">
        <f t="array" aca="1" ref="E86" ca="1">IF(A86=-1,"",OFFSET(_xlfn.IFS(C86="Projektkosten",rng_Projekt,C86="Personalkosten",rng_Personal,C86="Mietkosten",rng_Miete,C86="Reisekosten",rng_Reise),B86,2,1,1))</f>
        <v/>
      </c>
      <c r="F86" s="95" t="str" cm="1">
        <f t="array" aca="1" ref="F86" ca="1">IF(A86=-1,"",OFFSET(_xlfn.IFS(C86="Projektkosten",rng_Projekt,C86="Personalkosten",rng_Personal,C86="Mietkosten",rng_Miete,C86="Reisekosten",rng_Reise),B86,2,1,1))</f>
        <v/>
      </c>
      <c r="G86" s="95" t="str" cm="1">
        <f t="array" aca="1" ref="G86" ca="1">IF(A86=-1,"",OFFSET(_xlfn.IFS(C86="Projektkosten",rng_Projekt,C86="Personalkosten",rng_Personal,C86="Mietkosten",rng_Miete,C86="Reisekosten",rng_Reise),B86,4,1,1))</f>
        <v/>
      </c>
      <c r="H86" s="95" t="str" cm="1">
        <f t="array" aca="1" ref="H86" ca="1">IF(A86=-1,"",OFFSET(_xlfn.IFS(C86="Projektkosten",rng_Projekt,C86="Personalkosten",rng_Personal,C86="Mietkosten",rng_Miete,C86="Reisekosten",rng_Reise),B86,5,1,1))</f>
        <v/>
      </c>
      <c r="I86" s="95" t="str" cm="1">
        <f t="array" aca="1" ref="I86" ca="1">IF(A86=-1,"",OFFSET(_xlfn.IFS(C86="Projektkosten",rng_Projekt,C86="Personalkosten",rng_Personal,C86="Mietkosten",rng_Miete,C86="Reisekosten",rng_Reise),B86,6,1,1))</f>
        <v/>
      </c>
    </row>
    <row r="87" spans="1:9" x14ac:dyDescent="0.25">
      <c r="A87">
        <f t="shared" ca="1" si="2"/>
        <v>-1</v>
      </c>
      <c r="B87" cm="1">
        <f t="array" aca="1" ref="B87" ca="1">_xlfn.IFS(A87=-1,0,C87=C86,B86+1,TRUE(),0)</f>
        <v>0</v>
      </c>
      <c r="C87" t="str" cm="1">
        <f t="array" aca="1" ref="C87" ca="1">_xlfn.IFS(A87=-1,"",A87&lt;=ROWS(rng_Projekt),"Projektkosten",A87&lt;=ROWS(rng_Projekt)+ROWS(rng_Personal),"Personalkosten",A87&lt;=ROWS(rng_Projekt)+ROWS(rng_Personal)+ROWS(rng_Miete),"Mietkosten",A87&lt;=ROWS(rng_Projekt)+ROWS(rng_Personal)+ROWS(rng_Miete)+ROWS(rng_Reise),"Reisekosten")</f>
        <v/>
      </c>
      <c r="D87" t="str" cm="1">
        <f t="array" aca="1" ref="D87" ca="1">IF(A87=-1,"",OFFSET(_xlfn.IFS(C87="Projektkosten",rng_Projekt,C87="Personalkosten",rng_Personal,C87="Mietkosten",rng_Miete,C87="Reisekosten",rng_Reise),B87,1,1,1))</f>
        <v/>
      </c>
      <c r="E87" s="95" t="str" cm="1">
        <f t="array" aca="1" ref="E87" ca="1">IF(A87=-1,"",OFFSET(_xlfn.IFS(C87="Projektkosten",rng_Projekt,C87="Personalkosten",rng_Personal,C87="Mietkosten",rng_Miete,C87="Reisekosten",rng_Reise),B87,2,1,1))</f>
        <v/>
      </c>
      <c r="F87" s="95" t="str" cm="1">
        <f t="array" aca="1" ref="F87" ca="1">IF(A87=-1,"",OFFSET(_xlfn.IFS(C87="Projektkosten",rng_Projekt,C87="Personalkosten",rng_Personal,C87="Mietkosten",rng_Miete,C87="Reisekosten",rng_Reise),B87,2,1,1))</f>
        <v/>
      </c>
      <c r="G87" s="95" t="str" cm="1">
        <f t="array" aca="1" ref="G87" ca="1">IF(A87=-1,"",OFFSET(_xlfn.IFS(C87="Projektkosten",rng_Projekt,C87="Personalkosten",rng_Personal,C87="Mietkosten",rng_Miete,C87="Reisekosten",rng_Reise),B87,4,1,1))</f>
        <v/>
      </c>
      <c r="H87" s="95" t="str" cm="1">
        <f t="array" aca="1" ref="H87" ca="1">IF(A87=-1,"",OFFSET(_xlfn.IFS(C87="Projektkosten",rng_Projekt,C87="Personalkosten",rng_Personal,C87="Mietkosten",rng_Miete,C87="Reisekosten",rng_Reise),B87,5,1,1))</f>
        <v/>
      </c>
      <c r="I87" s="95" t="str" cm="1">
        <f t="array" aca="1" ref="I87" ca="1">IF(A87=-1,"",OFFSET(_xlfn.IFS(C87="Projektkosten",rng_Projekt,C87="Personalkosten",rng_Personal,C87="Mietkosten",rng_Miete,C87="Reisekosten",rng_Reise),B87,6,1,1))</f>
        <v/>
      </c>
    </row>
    <row r="88" spans="1:9" x14ac:dyDescent="0.25">
      <c r="A88">
        <f t="shared" ca="1" si="2"/>
        <v>-1</v>
      </c>
      <c r="B88" cm="1">
        <f t="array" aca="1" ref="B88" ca="1">_xlfn.IFS(A88=-1,0,C88=C87,B87+1,TRUE(),0)</f>
        <v>0</v>
      </c>
      <c r="C88" t="str" cm="1">
        <f t="array" aca="1" ref="C88" ca="1">_xlfn.IFS(A88=-1,"",A88&lt;=ROWS(rng_Projekt),"Projektkosten",A88&lt;=ROWS(rng_Projekt)+ROWS(rng_Personal),"Personalkosten",A88&lt;=ROWS(rng_Projekt)+ROWS(rng_Personal)+ROWS(rng_Miete),"Mietkosten",A88&lt;=ROWS(rng_Projekt)+ROWS(rng_Personal)+ROWS(rng_Miete)+ROWS(rng_Reise),"Reisekosten")</f>
        <v/>
      </c>
      <c r="D88" t="str" cm="1">
        <f t="array" aca="1" ref="D88" ca="1">IF(A88=-1,"",OFFSET(_xlfn.IFS(C88="Projektkosten",rng_Projekt,C88="Personalkosten",rng_Personal,C88="Mietkosten",rng_Miete,C88="Reisekosten",rng_Reise),B88,1,1,1))</f>
        <v/>
      </c>
      <c r="E88" s="95" t="str" cm="1">
        <f t="array" aca="1" ref="E88" ca="1">IF(A88=-1,"",OFFSET(_xlfn.IFS(C88="Projektkosten",rng_Projekt,C88="Personalkosten",rng_Personal,C88="Mietkosten",rng_Miete,C88="Reisekosten",rng_Reise),B88,2,1,1))</f>
        <v/>
      </c>
      <c r="F88" s="95" t="str" cm="1">
        <f t="array" aca="1" ref="F88" ca="1">IF(A88=-1,"",OFFSET(_xlfn.IFS(C88="Projektkosten",rng_Projekt,C88="Personalkosten",rng_Personal,C88="Mietkosten",rng_Miete,C88="Reisekosten",rng_Reise),B88,2,1,1))</f>
        <v/>
      </c>
      <c r="G88" s="95" t="str" cm="1">
        <f t="array" aca="1" ref="G88" ca="1">IF(A88=-1,"",OFFSET(_xlfn.IFS(C88="Projektkosten",rng_Projekt,C88="Personalkosten",rng_Personal,C88="Mietkosten",rng_Miete,C88="Reisekosten",rng_Reise),B88,4,1,1))</f>
        <v/>
      </c>
      <c r="H88" s="95" t="str" cm="1">
        <f t="array" aca="1" ref="H88" ca="1">IF(A88=-1,"",OFFSET(_xlfn.IFS(C88="Projektkosten",rng_Projekt,C88="Personalkosten",rng_Personal,C88="Mietkosten",rng_Miete,C88="Reisekosten",rng_Reise),B88,5,1,1))</f>
        <v/>
      </c>
      <c r="I88" s="95" t="str" cm="1">
        <f t="array" aca="1" ref="I88" ca="1">IF(A88=-1,"",OFFSET(_xlfn.IFS(C88="Projektkosten",rng_Projekt,C88="Personalkosten",rng_Personal,C88="Mietkosten",rng_Miete,C88="Reisekosten",rng_Reise),B88,6,1,1))</f>
        <v/>
      </c>
    </row>
    <row r="89" spans="1:9" x14ac:dyDescent="0.25">
      <c r="A89">
        <f t="shared" ca="1" si="2"/>
        <v>-1</v>
      </c>
      <c r="B89" cm="1">
        <f t="array" aca="1" ref="B89" ca="1">_xlfn.IFS(A89=-1,0,C89=C88,B88+1,TRUE(),0)</f>
        <v>0</v>
      </c>
      <c r="C89" t="str" cm="1">
        <f t="array" aca="1" ref="C89" ca="1">_xlfn.IFS(A89=-1,"",A89&lt;=ROWS(rng_Projekt),"Projektkosten",A89&lt;=ROWS(rng_Projekt)+ROWS(rng_Personal),"Personalkosten",A89&lt;=ROWS(rng_Projekt)+ROWS(rng_Personal)+ROWS(rng_Miete),"Mietkosten",A89&lt;=ROWS(rng_Projekt)+ROWS(rng_Personal)+ROWS(rng_Miete)+ROWS(rng_Reise),"Reisekosten")</f>
        <v/>
      </c>
      <c r="D89" t="str" cm="1">
        <f t="array" aca="1" ref="D89" ca="1">IF(A89=-1,"",OFFSET(_xlfn.IFS(C89="Projektkosten",rng_Projekt,C89="Personalkosten",rng_Personal,C89="Mietkosten",rng_Miete,C89="Reisekosten",rng_Reise),B89,1,1,1))</f>
        <v/>
      </c>
      <c r="E89" s="95" t="str" cm="1">
        <f t="array" aca="1" ref="E89" ca="1">IF(A89=-1,"",OFFSET(_xlfn.IFS(C89="Projektkosten",rng_Projekt,C89="Personalkosten",rng_Personal,C89="Mietkosten",rng_Miete,C89="Reisekosten",rng_Reise),B89,2,1,1))</f>
        <v/>
      </c>
      <c r="F89" s="95" t="str" cm="1">
        <f t="array" aca="1" ref="F89" ca="1">IF(A89=-1,"",OFFSET(_xlfn.IFS(C89="Projektkosten",rng_Projekt,C89="Personalkosten",rng_Personal,C89="Mietkosten",rng_Miete,C89="Reisekosten",rng_Reise),B89,2,1,1))</f>
        <v/>
      </c>
      <c r="G89" s="95" t="str" cm="1">
        <f t="array" aca="1" ref="G89" ca="1">IF(A89=-1,"",OFFSET(_xlfn.IFS(C89="Projektkosten",rng_Projekt,C89="Personalkosten",rng_Personal,C89="Mietkosten",rng_Miete,C89="Reisekosten",rng_Reise),B89,4,1,1))</f>
        <v/>
      </c>
      <c r="H89" s="95" t="str" cm="1">
        <f t="array" aca="1" ref="H89" ca="1">IF(A89=-1,"",OFFSET(_xlfn.IFS(C89="Projektkosten",rng_Projekt,C89="Personalkosten",rng_Personal,C89="Mietkosten",rng_Miete,C89="Reisekosten",rng_Reise),B89,5,1,1))</f>
        <v/>
      </c>
      <c r="I89" s="95" t="str" cm="1">
        <f t="array" aca="1" ref="I89" ca="1">IF(A89=-1,"",OFFSET(_xlfn.IFS(C89="Projektkosten",rng_Projekt,C89="Personalkosten",rng_Personal,C89="Mietkosten",rng_Miete,C89="Reisekosten",rng_Reise),B89,6,1,1))</f>
        <v/>
      </c>
    </row>
    <row r="90" spans="1:9" x14ac:dyDescent="0.25">
      <c r="A90">
        <f t="shared" ca="1" si="2"/>
        <v>-1</v>
      </c>
      <c r="B90" cm="1">
        <f t="array" aca="1" ref="B90" ca="1">_xlfn.IFS(A90=-1,0,C90=C89,B89+1,TRUE(),0)</f>
        <v>0</v>
      </c>
      <c r="C90" t="str" cm="1">
        <f t="array" aca="1" ref="C90" ca="1">_xlfn.IFS(A90=-1,"",A90&lt;=ROWS(rng_Projekt),"Projektkosten",A90&lt;=ROWS(rng_Projekt)+ROWS(rng_Personal),"Personalkosten",A90&lt;=ROWS(rng_Projekt)+ROWS(rng_Personal)+ROWS(rng_Miete),"Mietkosten",A90&lt;=ROWS(rng_Projekt)+ROWS(rng_Personal)+ROWS(rng_Miete)+ROWS(rng_Reise),"Reisekosten")</f>
        <v/>
      </c>
      <c r="D90" t="str" cm="1">
        <f t="array" aca="1" ref="D90" ca="1">IF(A90=-1,"",OFFSET(_xlfn.IFS(C90="Projektkosten",rng_Projekt,C90="Personalkosten",rng_Personal,C90="Mietkosten",rng_Miete,C90="Reisekosten",rng_Reise),B90,1,1,1))</f>
        <v/>
      </c>
      <c r="E90" s="95" t="str" cm="1">
        <f t="array" aca="1" ref="E90" ca="1">IF(A90=-1,"",OFFSET(_xlfn.IFS(C90="Projektkosten",rng_Projekt,C90="Personalkosten",rng_Personal,C90="Mietkosten",rng_Miete,C90="Reisekosten",rng_Reise),B90,2,1,1))</f>
        <v/>
      </c>
      <c r="F90" s="95" t="str" cm="1">
        <f t="array" aca="1" ref="F90" ca="1">IF(A90=-1,"",OFFSET(_xlfn.IFS(C90="Projektkosten",rng_Projekt,C90="Personalkosten",rng_Personal,C90="Mietkosten",rng_Miete,C90="Reisekosten",rng_Reise),B90,2,1,1))</f>
        <v/>
      </c>
      <c r="G90" s="95" t="str" cm="1">
        <f t="array" aca="1" ref="G90" ca="1">IF(A90=-1,"",OFFSET(_xlfn.IFS(C90="Projektkosten",rng_Projekt,C90="Personalkosten",rng_Personal,C90="Mietkosten",rng_Miete,C90="Reisekosten",rng_Reise),B90,4,1,1))</f>
        <v/>
      </c>
      <c r="H90" s="95" t="str" cm="1">
        <f t="array" aca="1" ref="H90" ca="1">IF(A90=-1,"",OFFSET(_xlfn.IFS(C90="Projektkosten",rng_Projekt,C90="Personalkosten",rng_Personal,C90="Mietkosten",rng_Miete,C90="Reisekosten",rng_Reise),B90,5,1,1))</f>
        <v/>
      </c>
      <c r="I90" s="95" t="str" cm="1">
        <f t="array" aca="1" ref="I90" ca="1">IF(A90=-1,"",OFFSET(_xlfn.IFS(C90="Projektkosten",rng_Projekt,C90="Personalkosten",rng_Personal,C90="Mietkosten",rng_Miete,C90="Reisekosten",rng_Reise),B90,6,1,1))</f>
        <v/>
      </c>
    </row>
    <row r="91" spans="1:9" x14ac:dyDescent="0.25">
      <c r="A91">
        <f t="shared" ca="1" si="2"/>
        <v>-1</v>
      </c>
      <c r="B91" cm="1">
        <f t="array" aca="1" ref="B91" ca="1">_xlfn.IFS(A91=-1,0,C91=C90,B90+1,TRUE(),0)</f>
        <v>0</v>
      </c>
      <c r="C91" t="str" cm="1">
        <f t="array" aca="1" ref="C91" ca="1">_xlfn.IFS(A91=-1,"",A91&lt;=ROWS(rng_Projekt),"Projektkosten",A91&lt;=ROWS(rng_Projekt)+ROWS(rng_Personal),"Personalkosten",A91&lt;=ROWS(rng_Projekt)+ROWS(rng_Personal)+ROWS(rng_Miete),"Mietkosten",A91&lt;=ROWS(rng_Projekt)+ROWS(rng_Personal)+ROWS(rng_Miete)+ROWS(rng_Reise),"Reisekosten")</f>
        <v/>
      </c>
      <c r="D91" t="str" cm="1">
        <f t="array" aca="1" ref="D91" ca="1">IF(A91=-1,"",OFFSET(_xlfn.IFS(C91="Projektkosten",rng_Projekt,C91="Personalkosten",rng_Personal,C91="Mietkosten",rng_Miete,C91="Reisekosten",rng_Reise),B91,1,1,1))</f>
        <v/>
      </c>
      <c r="E91" s="95" t="str" cm="1">
        <f t="array" aca="1" ref="E91" ca="1">IF(A91=-1,"",OFFSET(_xlfn.IFS(C91="Projektkosten",rng_Projekt,C91="Personalkosten",rng_Personal,C91="Mietkosten",rng_Miete,C91="Reisekosten",rng_Reise),B91,2,1,1))</f>
        <v/>
      </c>
      <c r="F91" s="95" t="str" cm="1">
        <f t="array" aca="1" ref="F91" ca="1">IF(A91=-1,"",OFFSET(_xlfn.IFS(C91="Projektkosten",rng_Projekt,C91="Personalkosten",rng_Personal,C91="Mietkosten",rng_Miete,C91="Reisekosten",rng_Reise),B91,2,1,1))</f>
        <v/>
      </c>
      <c r="G91" s="95" t="str" cm="1">
        <f t="array" aca="1" ref="G91" ca="1">IF(A91=-1,"",OFFSET(_xlfn.IFS(C91="Projektkosten",rng_Projekt,C91="Personalkosten",rng_Personal,C91="Mietkosten",rng_Miete,C91="Reisekosten",rng_Reise),B91,4,1,1))</f>
        <v/>
      </c>
      <c r="H91" s="95" t="str" cm="1">
        <f t="array" aca="1" ref="H91" ca="1">IF(A91=-1,"",OFFSET(_xlfn.IFS(C91="Projektkosten",rng_Projekt,C91="Personalkosten",rng_Personal,C91="Mietkosten",rng_Miete,C91="Reisekosten",rng_Reise),B91,5,1,1))</f>
        <v/>
      </c>
      <c r="I91" s="95" t="str" cm="1">
        <f t="array" aca="1" ref="I91" ca="1">IF(A91=-1,"",OFFSET(_xlfn.IFS(C91="Projektkosten",rng_Projekt,C91="Personalkosten",rng_Personal,C91="Mietkosten",rng_Miete,C91="Reisekosten",rng_Reise),B91,6,1,1))</f>
        <v/>
      </c>
    </row>
    <row r="92" spans="1:9" x14ac:dyDescent="0.25">
      <c r="A92">
        <f t="shared" ca="1" si="2"/>
        <v>-1</v>
      </c>
      <c r="B92" cm="1">
        <f t="array" aca="1" ref="B92" ca="1">_xlfn.IFS(A92=-1,0,C92=C91,B91+1,TRUE(),0)</f>
        <v>0</v>
      </c>
      <c r="C92" t="str" cm="1">
        <f t="array" aca="1" ref="C92" ca="1">_xlfn.IFS(A92=-1,"",A92&lt;=ROWS(rng_Projekt),"Projektkosten",A92&lt;=ROWS(rng_Projekt)+ROWS(rng_Personal),"Personalkosten",A92&lt;=ROWS(rng_Projekt)+ROWS(rng_Personal)+ROWS(rng_Miete),"Mietkosten",A92&lt;=ROWS(rng_Projekt)+ROWS(rng_Personal)+ROWS(rng_Miete)+ROWS(rng_Reise),"Reisekosten")</f>
        <v/>
      </c>
      <c r="D92" t="str" cm="1">
        <f t="array" aca="1" ref="D92" ca="1">IF(A92=-1,"",OFFSET(_xlfn.IFS(C92="Projektkosten",rng_Projekt,C92="Personalkosten",rng_Personal,C92="Mietkosten",rng_Miete,C92="Reisekosten",rng_Reise),B92,1,1,1))</f>
        <v/>
      </c>
      <c r="E92" s="95" t="str" cm="1">
        <f t="array" aca="1" ref="E92" ca="1">IF(A92=-1,"",OFFSET(_xlfn.IFS(C92="Projektkosten",rng_Projekt,C92="Personalkosten",rng_Personal,C92="Mietkosten",rng_Miete,C92="Reisekosten",rng_Reise),B92,2,1,1))</f>
        <v/>
      </c>
      <c r="F92" s="95" t="str" cm="1">
        <f t="array" aca="1" ref="F92" ca="1">IF(A92=-1,"",OFFSET(_xlfn.IFS(C92="Projektkosten",rng_Projekt,C92="Personalkosten",rng_Personal,C92="Mietkosten",rng_Miete,C92="Reisekosten",rng_Reise),B92,2,1,1))</f>
        <v/>
      </c>
      <c r="G92" s="95" t="str" cm="1">
        <f t="array" aca="1" ref="G92" ca="1">IF(A92=-1,"",OFFSET(_xlfn.IFS(C92="Projektkosten",rng_Projekt,C92="Personalkosten",rng_Personal,C92="Mietkosten",rng_Miete,C92="Reisekosten",rng_Reise),B92,4,1,1))</f>
        <v/>
      </c>
      <c r="H92" s="95" t="str" cm="1">
        <f t="array" aca="1" ref="H92" ca="1">IF(A92=-1,"",OFFSET(_xlfn.IFS(C92="Projektkosten",rng_Projekt,C92="Personalkosten",rng_Personal,C92="Mietkosten",rng_Miete,C92="Reisekosten",rng_Reise),B92,5,1,1))</f>
        <v/>
      </c>
      <c r="I92" s="95" t="str" cm="1">
        <f t="array" aca="1" ref="I92" ca="1">IF(A92=-1,"",OFFSET(_xlfn.IFS(C92="Projektkosten",rng_Projekt,C92="Personalkosten",rng_Personal,C92="Mietkosten",rng_Miete,C92="Reisekosten",rng_Reise),B92,6,1,1))</f>
        <v/>
      </c>
    </row>
    <row r="93" spans="1:9" x14ac:dyDescent="0.25">
      <c r="A93">
        <f t="shared" ca="1" si="2"/>
        <v>-1</v>
      </c>
      <c r="B93" cm="1">
        <f t="array" aca="1" ref="B93" ca="1">_xlfn.IFS(A93=-1,0,C93=C92,B92+1,TRUE(),0)</f>
        <v>0</v>
      </c>
      <c r="C93" t="str" cm="1">
        <f t="array" aca="1" ref="C93" ca="1">_xlfn.IFS(A93=-1,"",A93&lt;=ROWS(rng_Projekt),"Projektkosten",A93&lt;=ROWS(rng_Projekt)+ROWS(rng_Personal),"Personalkosten",A93&lt;=ROWS(rng_Projekt)+ROWS(rng_Personal)+ROWS(rng_Miete),"Mietkosten",A93&lt;=ROWS(rng_Projekt)+ROWS(rng_Personal)+ROWS(rng_Miete)+ROWS(rng_Reise),"Reisekosten")</f>
        <v/>
      </c>
      <c r="D93" t="str" cm="1">
        <f t="array" aca="1" ref="D93" ca="1">IF(A93=-1,"",OFFSET(_xlfn.IFS(C93="Projektkosten",rng_Projekt,C93="Personalkosten",rng_Personal,C93="Mietkosten",rng_Miete,C93="Reisekosten",rng_Reise),B93,1,1,1))</f>
        <v/>
      </c>
      <c r="E93" s="95" t="str" cm="1">
        <f t="array" aca="1" ref="E93" ca="1">IF(A93=-1,"",OFFSET(_xlfn.IFS(C93="Projektkosten",rng_Projekt,C93="Personalkosten",rng_Personal,C93="Mietkosten",rng_Miete,C93="Reisekosten",rng_Reise),B93,2,1,1))</f>
        <v/>
      </c>
      <c r="F93" s="95" t="str" cm="1">
        <f t="array" aca="1" ref="F93" ca="1">IF(A93=-1,"",OFFSET(_xlfn.IFS(C93="Projektkosten",rng_Projekt,C93="Personalkosten",rng_Personal,C93="Mietkosten",rng_Miete,C93="Reisekosten",rng_Reise),B93,2,1,1))</f>
        <v/>
      </c>
      <c r="G93" s="95" t="str" cm="1">
        <f t="array" aca="1" ref="G93" ca="1">IF(A93=-1,"",OFFSET(_xlfn.IFS(C93="Projektkosten",rng_Projekt,C93="Personalkosten",rng_Personal,C93="Mietkosten",rng_Miete,C93="Reisekosten",rng_Reise),B93,4,1,1))</f>
        <v/>
      </c>
      <c r="H93" s="95" t="str" cm="1">
        <f t="array" aca="1" ref="H93" ca="1">IF(A93=-1,"",OFFSET(_xlfn.IFS(C93="Projektkosten",rng_Projekt,C93="Personalkosten",rng_Personal,C93="Mietkosten",rng_Miete,C93="Reisekosten",rng_Reise),B93,5,1,1))</f>
        <v/>
      </c>
      <c r="I93" s="95" t="str" cm="1">
        <f t="array" aca="1" ref="I93" ca="1">IF(A93=-1,"",OFFSET(_xlfn.IFS(C93="Projektkosten",rng_Projekt,C93="Personalkosten",rng_Personal,C93="Mietkosten",rng_Miete,C93="Reisekosten",rng_Reise),B93,6,1,1))</f>
        <v/>
      </c>
    </row>
    <row r="94" spans="1:9" x14ac:dyDescent="0.25">
      <c r="A94">
        <f t="shared" ca="1" si="2"/>
        <v>-1</v>
      </c>
      <c r="B94" cm="1">
        <f t="array" aca="1" ref="B94" ca="1">_xlfn.IFS(A94=-1,0,C94=C93,B93+1,TRUE(),0)</f>
        <v>0</v>
      </c>
      <c r="C94" t="str" cm="1">
        <f t="array" aca="1" ref="C94" ca="1">_xlfn.IFS(A94=-1,"",A94&lt;=ROWS(rng_Projekt),"Projektkosten",A94&lt;=ROWS(rng_Projekt)+ROWS(rng_Personal),"Personalkosten",A94&lt;=ROWS(rng_Projekt)+ROWS(rng_Personal)+ROWS(rng_Miete),"Mietkosten",A94&lt;=ROWS(rng_Projekt)+ROWS(rng_Personal)+ROWS(rng_Miete)+ROWS(rng_Reise),"Reisekosten")</f>
        <v/>
      </c>
      <c r="D94" t="str" cm="1">
        <f t="array" aca="1" ref="D94" ca="1">IF(A94=-1,"",OFFSET(_xlfn.IFS(C94="Projektkosten",rng_Projekt,C94="Personalkosten",rng_Personal,C94="Mietkosten",rng_Miete,C94="Reisekosten",rng_Reise),B94,1,1,1))</f>
        <v/>
      </c>
      <c r="E94" s="95" t="str" cm="1">
        <f t="array" aca="1" ref="E94" ca="1">IF(A94=-1,"",OFFSET(_xlfn.IFS(C94="Projektkosten",rng_Projekt,C94="Personalkosten",rng_Personal,C94="Mietkosten",rng_Miete,C94="Reisekosten",rng_Reise),B94,2,1,1))</f>
        <v/>
      </c>
      <c r="F94" s="95" t="str" cm="1">
        <f t="array" aca="1" ref="F94" ca="1">IF(A94=-1,"",OFFSET(_xlfn.IFS(C94="Projektkosten",rng_Projekt,C94="Personalkosten",rng_Personal,C94="Mietkosten",rng_Miete,C94="Reisekosten",rng_Reise),B94,2,1,1))</f>
        <v/>
      </c>
      <c r="G94" s="95" t="str" cm="1">
        <f t="array" aca="1" ref="G94" ca="1">IF(A94=-1,"",OFFSET(_xlfn.IFS(C94="Projektkosten",rng_Projekt,C94="Personalkosten",rng_Personal,C94="Mietkosten",rng_Miete,C94="Reisekosten",rng_Reise),B94,4,1,1))</f>
        <v/>
      </c>
      <c r="H94" s="95" t="str" cm="1">
        <f t="array" aca="1" ref="H94" ca="1">IF(A94=-1,"",OFFSET(_xlfn.IFS(C94="Projektkosten",rng_Projekt,C94="Personalkosten",rng_Personal,C94="Mietkosten",rng_Miete,C94="Reisekosten",rng_Reise),B94,5,1,1))</f>
        <v/>
      </c>
      <c r="I94" s="95" t="str" cm="1">
        <f t="array" aca="1" ref="I94" ca="1">IF(A94=-1,"",OFFSET(_xlfn.IFS(C94="Projektkosten",rng_Projekt,C94="Personalkosten",rng_Personal,C94="Mietkosten",rng_Miete,C94="Reisekosten",rng_Reise),B94,6,1,1))</f>
        <v/>
      </c>
    </row>
    <row r="95" spans="1:9" x14ac:dyDescent="0.25">
      <c r="A95">
        <f t="shared" ca="1" si="2"/>
        <v>-1</v>
      </c>
      <c r="B95" cm="1">
        <f t="array" aca="1" ref="B95" ca="1">_xlfn.IFS(A95=-1,0,C95=C94,B94+1,TRUE(),0)</f>
        <v>0</v>
      </c>
      <c r="C95" t="str" cm="1">
        <f t="array" aca="1" ref="C95" ca="1">_xlfn.IFS(A95=-1,"",A95&lt;=ROWS(rng_Projekt),"Projektkosten",A95&lt;=ROWS(rng_Projekt)+ROWS(rng_Personal),"Personalkosten",A95&lt;=ROWS(rng_Projekt)+ROWS(rng_Personal)+ROWS(rng_Miete),"Mietkosten",A95&lt;=ROWS(rng_Projekt)+ROWS(rng_Personal)+ROWS(rng_Miete)+ROWS(rng_Reise),"Reisekosten")</f>
        <v/>
      </c>
      <c r="D95" t="str" cm="1">
        <f t="array" aca="1" ref="D95" ca="1">IF(A95=-1,"",OFFSET(_xlfn.IFS(C95="Projektkosten",rng_Projekt,C95="Personalkosten",rng_Personal,C95="Mietkosten",rng_Miete,C95="Reisekosten",rng_Reise),B95,1,1,1))</f>
        <v/>
      </c>
      <c r="E95" s="95" t="str" cm="1">
        <f t="array" aca="1" ref="E95" ca="1">IF(A95=-1,"",OFFSET(_xlfn.IFS(C95="Projektkosten",rng_Projekt,C95="Personalkosten",rng_Personal,C95="Mietkosten",rng_Miete,C95="Reisekosten",rng_Reise),B95,2,1,1))</f>
        <v/>
      </c>
      <c r="F95" s="95" t="str" cm="1">
        <f t="array" aca="1" ref="F95" ca="1">IF(A95=-1,"",OFFSET(_xlfn.IFS(C95="Projektkosten",rng_Projekt,C95="Personalkosten",rng_Personal,C95="Mietkosten",rng_Miete,C95="Reisekosten",rng_Reise),B95,2,1,1))</f>
        <v/>
      </c>
      <c r="G95" s="95" t="str" cm="1">
        <f t="array" aca="1" ref="G95" ca="1">IF(A95=-1,"",OFFSET(_xlfn.IFS(C95="Projektkosten",rng_Projekt,C95="Personalkosten",rng_Personal,C95="Mietkosten",rng_Miete,C95="Reisekosten",rng_Reise),B95,4,1,1))</f>
        <v/>
      </c>
      <c r="H95" s="95" t="str" cm="1">
        <f t="array" aca="1" ref="H95" ca="1">IF(A95=-1,"",OFFSET(_xlfn.IFS(C95="Projektkosten",rng_Projekt,C95="Personalkosten",rng_Personal,C95="Mietkosten",rng_Miete,C95="Reisekosten",rng_Reise),B95,5,1,1))</f>
        <v/>
      </c>
      <c r="I95" s="95" t="str" cm="1">
        <f t="array" aca="1" ref="I95" ca="1">IF(A95=-1,"",OFFSET(_xlfn.IFS(C95="Projektkosten",rng_Projekt,C95="Personalkosten",rng_Personal,C95="Mietkosten",rng_Miete,C95="Reisekosten",rng_Reise),B95,6,1,1))</f>
        <v/>
      </c>
    </row>
    <row r="96" spans="1:9" x14ac:dyDescent="0.25">
      <c r="A96">
        <f t="shared" ca="1" si="2"/>
        <v>-1</v>
      </c>
      <c r="B96" cm="1">
        <f t="array" aca="1" ref="B96" ca="1">_xlfn.IFS(A96=-1,0,C96=C95,B95+1,TRUE(),0)</f>
        <v>0</v>
      </c>
      <c r="C96" t="str" cm="1">
        <f t="array" aca="1" ref="C96" ca="1">_xlfn.IFS(A96=-1,"",A96&lt;=ROWS(rng_Projekt),"Projektkosten",A96&lt;=ROWS(rng_Projekt)+ROWS(rng_Personal),"Personalkosten",A96&lt;=ROWS(rng_Projekt)+ROWS(rng_Personal)+ROWS(rng_Miete),"Mietkosten",A96&lt;=ROWS(rng_Projekt)+ROWS(rng_Personal)+ROWS(rng_Miete)+ROWS(rng_Reise),"Reisekosten")</f>
        <v/>
      </c>
      <c r="D96" t="str" cm="1">
        <f t="array" aca="1" ref="D96" ca="1">IF(A96=-1,"",OFFSET(_xlfn.IFS(C96="Projektkosten",rng_Projekt,C96="Personalkosten",rng_Personal,C96="Mietkosten",rng_Miete,C96="Reisekosten",rng_Reise),B96,1,1,1))</f>
        <v/>
      </c>
      <c r="E96" s="95" t="str" cm="1">
        <f t="array" aca="1" ref="E96" ca="1">IF(A96=-1,"",OFFSET(_xlfn.IFS(C96="Projektkosten",rng_Projekt,C96="Personalkosten",rng_Personal,C96="Mietkosten",rng_Miete,C96="Reisekosten",rng_Reise),B96,2,1,1))</f>
        <v/>
      </c>
      <c r="F96" s="95" t="str" cm="1">
        <f t="array" aca="1" ref="F96" ca="1">IF(A96=-1,"",OFFSET(_xlfn.IFS(C96="Projektkosten",rng_Projekt,C96="Personalkosten",rng_Personal,C96="Mietkosten",rng_Miete,C96="Reisekosten",rng_Reise),B96,2,1,1))</f>
        <v/>
      </c>
      <c r="G96" s="95" t="str" cm="1">
        <f t="array" aca="1" ref="G96" ca="1">IF(A96=-1,"",OFFSET(_xlfn.IFS(C96="Projektkosten",rng_Projekt,C96="Personalkosten",rng_Personal,C96="Mietkosten",rng_Miete,C96="Reisekosten",rng_Reise),B96,4,1,1))</f>
        <v/>
      </c>
      <c r="H96" s="95" t="str" cm="1">
        <f t="array" aca="1" ref="H96" ca="1">IF(A96=-1,"",OFFSET(_xlfn.IFS(C96="Projektkosten",rng_Projekt,C96="Personalkosten",rng_Personal,C96="Mietkosten",rng_Miete,C96="Reisekosten",rng_Reise),B96,5,1,1))</f>
        <v/>
      </c>
      <c r="I96" s="95" t="str" cm="1">
        <f t="array" aca="1" ref="I96" ca="1">IF(A96=-1,"",OFFSET(_xlfn.IFS(C96="Projektkosten",rng_Projekt,C96="Personalkosten",rng_Personal,C96="Mietkosten",rng_Miete,C96="Reisekosten",rng_Reise),B96,6,1,1))</f>
        <v/>
      </c>
    </row>
    <row r="97" spans="1:9" x14ac:dyDescent="0.25">
      <c r="A97">
        <f t="shared" ca="1" si="2"/>
        <v>-1</v>
      </c>
      <c r="B97" cm="1">
        <f t="array" aca="1" ref="B97" ca="1">_xlfn.IFS(A97=-1,0,C97=C96,B96+1,TRUE(),0)</f>
        <v>0</v>
      </c>
      <c r="C97" t="str" cm="1">
        <f t="array" aca="1" ref="C97" ca="1">_xlfn.IFS(A97=-1,"",A97&lt;=ROWS(rng_Projekt),"Projektkosten",A97&lt;=ROWS(rng_Projekt)+ROWS(rng_Personal),"Personalkosten",A97&lt;=ROWS(rng_Projekt)+ROWS(rng_Personal)+ROWS(rng_Miete),"Mietkosten",A97&lt;=ROWS(rng_Projekt)+ROWS(rng_Personal)+ROWS(rng_Miete)+ROWS(rng_Reise),"Reisekosten")</f>
        <v/>
      </c>
      <c r="D97" t="str" cm="1">
        <f t="array" aca="1" ref="D97" ca="1">IF(A97=-1,"",OFFSET(_xlfn.IFS(C97="Projektkosten",rng_Projekt,C97="Personalkosten",rng_Personal,C97="Mietkosten",rng_Miete,C97="Reisekosten",rng_Reise),B97,1,1,1))</f>
        <v/>
      </c>
      <c r="E97" s="95" t="str" cm="1">
        <f t="array" aca="1" ref="E97" ca="1">IF(A97=-1,"",OFFSET(_xlfn.IFS(C97="Projektkosten",rng_Projekt,C97="Personalkosten",rng_Personal,C97="Mietkosten",rng_Miete,C97="Reisekosten",rng_Reise),B97,2,1,1))</f>
        <v/>
      </c>
      <c r="F97" s="95" t="str" cm="1">
        <f t="array" aca="1" ref="F97" ca="1">IF(A97=-1,"",OFFSET(_xlfn.IFS(C97="Projektkosten",rng_Projekt,C97="Personalkosten",rng_Personal,C97="Mietkosten",rng_Miete,C97="Reisekosten",rng_Reise),B97,2,1,1))</f>
        <v/>
      </c>
      <c r="G97" s="95" t="str" cm="1">
        <f t="array" aca="1" ref="G97" ca="1">IF(A97=-1,"",OFFSET(_xlfn.IFS(C97="Projektkosten",rng_Projekt,C97="Personalkosten",rng_Personal,C97="Mietkosten",rng_Miete,C97="Reisekosten",rng_Reise),B97,4,1,1))</f>
        <v/>
      </c>
      <c r="H97" s="95" t="str" cm="1">
        <f t="array" aca="1" ref="H97" ca="1">IF(A97=-1,"",OFFSET(_xlfn.IFS(C97="Projektkosten",rng_Projekt,C97="Personalkosten",rng_Personal,C97="Mietkosten",rng_Miete,C97="Reisekosten",rng_Reise),B97,5,1,1))</f>
        <v/>
      </c>
      <c r="I97" s="95" t="str" cm="1">
        <f t="array" aca="1" ref="I97" ca="1">IF(A97=-1,"",OFFSET(_xlfn.IFS(C97="Projektkosten",rng_Projekt,C97="Personalkosten",rng_Personal,C97="Mietkosten",rng_Miete,C97="Reisekosten",rng_Reise),B97,6,1,1))</f>
        <v/>
      </c>
    </row>
    <row r="98" spans="1:9" x14ac:dyDescent="0.25">
      <c r="A98">
        <f t="shared" ref="A98:A117" ca="1" si="3">IF(OR(A97=-1,A97=ROWS(rng_Projekt)+ROWS(rng_Personal)+ROWS(rng_Miete)+ROWS(rng_Reise)),-1,A97+1)</f>
        <v>-1</v>
      </c>
      <c r="B98" cm="1">
        <f t="array" aca="1" ref="B98" ca="1">_xlfn.IFS(A98=-1,0,C98=C97,B97+1,TRUE(),0)</f>
        <v>0</v>
      </c>
      <c r="C98" t="str" cm="1">
        <f t="array" aca="1" ref="C98" ca="1">_xlfn.IFS(A98=-1,"",A98&lt;=ROWS(rng_Projekt),"Projektkosten",A98&lt;=ROWS(rng_Projekt)+ROWS(rng_Personal),"Personalkosten",A98&lt;=ROWS(rng_Projekt)+ROWS(rng_Personal)+ROWS(rng_Miete),"Mietkosten",A98&lt;=ROWS(rng_Projekt)+ROWS(rng_Personal)+ROWS(rng_Miete)+ROWS(rng_Reise),"Reisekosten")</f>
        <v/>
      </c>
      <c r="D98" t="str" cm="1">
        <f t="array" aca="1" ref="D98" ca="1">IF(A98=-1,"",OFFSET(_xlfn.IFS(C98="Projektkosten",rng_Projekt,C98="Personalkosten",rng_Personal,C98="Mietkosten",rng_Miete,C98="Reisekosten",rng_Reise),B98,1,1,1))</f>
        <v/>
      </c>
      <c r="E98" s="95" t="str" cm="1">
        <f t="array" aca="1" ref="E98" ca="1">IF(A98=-1,"",OFFSET(_xlfn.IFS(C98="Projektkosten",rng_Projekt,C98="Personalkosten",rng_Personal,C98="Mietkosten",rng_Miete,C98="Reisekosten",rng_Reise),B98,2,1,1))</f>
        <v/>
      </c>
      <c r="F98" s="95" t="str" cm="1">
        <f t="array" aca="1" ref="F98" ca="1">IF(A98=-1,"",OFFSET(_xlfn.IFS(C98="Projektkosten",rng_Projekt,C98="Personalkosten",rng_Personal,C98="Mietkosten",rng_Miete,C98="Reisekosten",rng_Reise),B98,2,1,1))</f>
        <v/>
      </c>
      <c r="G98" s="95" t="str" cm="1">
        <f t="array" aca="1" ref="G98" ca="1">IF(A98=-1,"",OFFSET(_xlfn.IFS(C98="Projektkosten",rng_Projekt,C98="Personalkosten",rng_Personal,C98="Mietkosten",rng_Miete,C98="Reisekosten",rng_Reise),B98,4,1,1))</f>
        <v/>
      </c>
      <c r="H98" s="95" t="str" cm="1">
        <f t="array" aca="1" ref="H98" ca="1">IF(A98=-1,"",OFFSET(_xlfn.IFS(C98="Projektkosten",rng_Projekt,C98="Personalkosten",rng_Personal,C98="Mietkosten",rng_Miete,C98="Reisekosten",rng_Reise),B98,5,1,1))</f>
        <v/>
      </c>
      <c r="I98" s="95" t="str" cm="1">
        <f t="array" aca="1" ref="I98" ca="1">IF(A98=-1,"",OFFSET(_xlfn.IFS(C98="Projektkosten",rng_Projekt,C98="Personalkosten",rng_Personal,C98="Mietkosten",rng_Miete,C98="Reisekosten",rng_Reise),B98,6,1,1))</f>
        <v/>
      </c>
    </row>
    <row r="99" spans="1:9" x14ac:dyDescent="0.25">
      <c r="A99">
        <f t="shared" ca="1" si="3"/>
        <v>-1</v>
      </c>
      <c r="B99" cm="1">
        <f t="array" aca="1" ref="B99" ca="1">_xlfn.IFS(A99=-1,0,C99=C98,B98+1,TRUE(),0)</f>
        <v>0</v>
      </c>
      <c r="C99" t="str" cm="1">
        <f t="array" aca="1" ref="C99" ca="1">_xlfn.IFS(A99=-1,"",A99&lt;=ROWS(rng_Projekt),"Projektkosten",A99&lt;=ROWS(rng_Projekt)+ROWS(rng_Personal),"Personalkosten",A99&lt;=ROWS(rng_Projekt)+ROWS(rng_Personal)+ROWS(rng_Miete),"Mietkosten",A99&lt;=ROWS(rng_Projekt)+ROWS(rng_Personal)+ROWS(rng_Miete)+ROWS(rng_Reise),"Reisekosten")</f>
        <v/>
      </c>
      <c r="D99" t="str" cm="1">
        <f t="array" aca="1" ref="D99" ca="1">IF(A99=-1,"",OFFSET(_xlfn.IFS(C99="Projektkosten",rng_Projekt,C99="Personalkosten",rng_Personal,C99="Mietkosten",rng_Miete,C99="Reisekosten",rng_Reise),B99,1,1,1))</f>
        <v/>
      </c>
      <c r="E99" s="95" t="str" cm="1">
        <f t="array" aca="1" ref="E99" ca="1">IF(A99=-1,"",OFFSET(_xlfn.IFS(C99="Projektkosten",rng_Projekt,C99="Personalkosten",rng_Personal,C99="Mietkosten",rng_Miete,C99="Reisekosten",rng_Reise),B99,2,1,1))</f>
        <v/>
      </c>
      <c r="F99" s="95" t="str" cm="1">
        <f t="array" aca="1" ref="F99" ca="1">IF(A99=-1,"",OFFSET(_xlfn.IFS(C99="Projektkosten",rng_Projekt,C99="Personalkosten",rng_Personal,C99="Mietkosten",rng_Miete,C99="Reisekosten",rng_Reise),B99,2,1,1))</f>
        <v/>
      </c>
      <c r="G99" s="95" t="str" cm="1">
        <f t="array" aca="1" ref="G99" ca="1">IF(A99=-1,"",OFFSET(_xlfn.IFS(C99="Projektkosten",rng_Projekt,C99="Personalkosten",rng_Personal,C99="Mietkosten",rng_Miete,C99="Reisekosten",rng_Reise),B99,4,1,1))</f>
        <v/>
      </c>
      <c r="H99" s="95" t="str" cm="1">
        <f t="array" aca="1" ref="H99" ca="1">IF(A99=-1,"",OFFSET(_xlfn.IFS(C99="Projektkosten",rng_Projekt,C99="Personalkosten",rng_Personal,C99="Mietkosten",rng_Miete,C99="Reisekosten",rng_Reise),B99,5,1,1))</f>
        <v/>
      </c>
      <c r="I99" s="95" t="str" cm="1">
        <f t="array" aca="1" ref="I99" ca="1">IF(A99=-1,"",OFFSET(_xlfn.IFS(C99="Projektkosten",rng_Projekt,C99="Personalkosten",rng_Personal,C99="Mietkosten",rng_Miete,C99="Reisekosten",rng_Reise),B99,6,1,1))</f>
        <v/>
      </c>
    </row>
    <row r="100" spans="1:9" x14ac:dyDescent="0.25">
      <c r="A100">
        <f t="shared" ca="1" si="3"/>
        <v>-1</v>
      </c>
      <c r="B100" cm="1">
        <f t="array" aca="1" ref="B100" ca="1">_xlfn.IFS(A100=-1,0,C100=C99,B99+1,TRUE(),0)</f>
        <v>0</v>
      </c>
      <c r="C100" t="str" cm="1">
        <f t="array" aca="1" ref="C100" ca="1">_xlfn.IFS(A100=-1,"",A100&lt;=ROWS(rng_Projekt),"Projektkosten",A100&lt;=ROWS(rng_Projekt)+ROWS(rng_Personal),"Personalkosten",A100&lt;=ROWS(rng_Projekt)+ROWS(rng_Personal)+ROWS(rng_Miete),"Mietkosten",A100&lt;=ROWS(rng_Projekt)+ROWS(rng_Personal)+ROWS(rng_Miete)+ROWS(rng_Reise),"Reisekosten")</f>
        <v/>
      </c>
      <c r="D100" t="str" cm="1">
        <f t="array" aca="1" ref="D100" ca="1">IF(A100=-1,"",OFFSET(_xlfn.IFS(C100="Projektkosten",rng_Projekt,C100="Personalkosten",rng_Personal,C100="Mietkosten",rng_Miete,C100="Reisekosten",rng_Reise),B100,1,1,1))</f>
        <v/>
      </c>
      <c r="E100" s="95" t="str" cm="1">
        <f t="array" aca="1" ref="E100" ca="1">IF(A100=-1,"",OFFSET(_xlfn.IFS(C100="Projektkosten",rng_Projekt,C100="Personalkosten",rng_Personal,C100="Mietkosten",rng_Miete,C100="Reisekosten",rng_Reise),B100,2,1,1))</f>
        <v/>
      </c>
      <c r="F100" s="95" t="str" cm="1">
        <f t="array" aca="1" ref="F100" ca="1">IF(A100=-1,"",OFFSET(_xlfn.IFS(C100="Projektkosten",rng_Projekt,C100="Personalkosten",rng_Personal,C100="Mietkosten",rng_Miete,C100="Reisekosten",rng_Reise),B100,2,1,1))</f>
        <v/>
      </c>
      <c r="G100" s="95" t="str" cm="1">
        <f t="array" aca="1" ref="G100" ca="1">IF(A100=-1,"",OFFSET(_xlfn.IFS(C100="Projektkosten",rng_Projekt,C100="Personalkosten",rng_Personal,C100="Mietkosten",rng_Miete,C100="Reisekosten",rng_Reise),B100,4,1,1))</f>
        <v/>
      </c>
      <c r="H100" s="95" t="str" cm="1">
        <f t="array" aca="1" ref="H100" ca="1">IF(A100=-1,"",OFFSET(_xlfn.IFS(C100="Projektkosten",rng_Projekt,C100="Personalkosten",rng_Personal,C100="Mietkosten",rng_Miete,C100="Reisekosten",rng_Reise),B100,5,1,1))</f>
        <v/>
      </c>
      <c r="I100" s="95" t="str" cm="1">
        <f t="array" aca="1" ref="I100" ca="1">IF(A100=-1,"",OFFSET(_xlfn.IFS(C100="Projektkosten",rng_Projekt,C100="Personalkosten",rng_Personal,C100="Mietkosten",rng_Miete,C100="Reisekosten",rng_Reise),B100,6,1,1))</f>
        <v/>
      </c>
    </row>
    <row r="101" spans="1:9" x14ac:dyDescent="0.25">
      <c r="A101">
        <f t="shared" ca="1" si="3"/>
        <v>-1</v>
      </c>
      <c r="B101" cm="1">
        <f t="array" aca="1" ref="B101" ca="1">_xlfn.IFS(A101=-1,0,C101=C100,B100+1,TRUE(),0)</f>
        <v>0</v>
      </c>
      <c r="C101" t="str" cm="1">
        <f t="array" aca="1" ref="C101" ca="1">_xlfn.IFS(A101=-1,"",A101&lt;=ROWS(rng_Projekt),"Projektkosten",A101&lt;=ROWS(rng_Projekt)+ROWS(rng_Personal),"Personalkosten",A101&lt;=ROWS(rng_Projekt)+ROWS(rng_Personal)+ROWS(rng_Miete),"Mietkosten",A101&lt;=ROWS(rng_Projekt)+ROWS(rng_Personal)+ROWS(rng_Miete)+ROWS(rng_Reise),"Reisekosten")</f>
        <v/>
      </c>
      <c r="D101" t="str" cm="1">
        <f t="array" aca="1" ref="D101" ca="1">IF(A101=-1,"",OFFSET(_xlfn.IFS(C101="Projektkosten",rng_Projekt,C101="Personalkosten",rng_Personal,C101="Mietkosten",rng_Miete,C101="Reisekosten",rng_Reise),B101,1,1,1))</f>
        <v/>
      </c>
      <c r="E101" s="95" t="str" cm="1">
        <f t="array" aca="1" ref="E101" ca="1">IF(A101=-1,"",OFFSET(_xlfn.IFS(C101="Projektkosten",rng_Projekt,C101="Personalkosten",rng_Personal,C101="Mietkosten",rng_Miete,C101="Reisekosten",rng_Reise),B101,2,1,1))</f>
        <v/>
      </c>
      <c r="F101" s="95" t="str" cm="1">
        <f t="array" aca="1" ref="F101" ca="1">IF(A101=-1,"",OFFSET(_xlfn.IFS(C101="Projektkosten",rng_Projekt,C101="Personalkosten",rng_Personal,C101="Mietkosten",rng_Miete,C101="Reisekosten",rng_Reise),B101,2,1,1))</f>
        <v/>
      </c>
      <c r="G101" s="95" t="str" cm="1">
        <f t="array" aca="1" ref="G101" ca="1">IF(A101=-1,"",OFFSET(_xlfn.IFS(C101="Projektkosten",rng_Projekt,C101="Personalkosten",rng_Personal,C101="Mietkosten",rng_Miete,C101="Reisekosten",rng_Reise),B101,4,1,1))</f>
        <v/>
      </c>
      <c r="H101" s="95" t="str" cm="1">
        <f t="array" aca="1" ref="H101" ca="1">IF(A101=-1,"",OFFSET(_xlfn.IFS(C101="Projektkosten",rng_Projekt,C101="Personalkosten",rng_Personal,C101="Mietkosten",rng_Miete,C101="Reisekosten",rng_Reise),B101,5,1,1))</f>
        <v/>
      </c>
      <c r="I101" s="95" t="str" cm="1">
        <f t="array" aca="1" ref="I101" ca="1">IF(A101=-1,"",OFFSET(_xlfn.IFS(C101="Projektkosten",rng_Projekt,C101="Personalkosten",rng_Personal,C101="Mietkosten",rng_Miete,C101="Reisekosten",rng_Reise),B101,6,1,1))</f>
        <v/>
      </c>
    </row>
    <row r="102" spans="1:9" x14ac:dyDescent="0.25">
      <c r="A102">
        <f t="shared" ca="1" si="3"/>
        <v>-1</v>
      </c>
      <c r="B102" cm="1">
        <f t="array" aca="1" ref="B102" ca="1">_xlfn.IFS(A102=-1,0,C102=C101,B101+1,TRUE(),0)</f>
        <v>0</v>
      </c>
      <c r="C102" t="str" cm="1">
        <f t="array" aca="1" ref="C102" ca="1">_xlfn.IFS(A102=-1,"",A102&lt;=ROWS(rng_Projekt),"Projektkosten",A102&lt;=ROWS(rng_Projekt)+ROWS(rng_Personal),"Personalkosten",A102&lt;=ROWS(rng_Projekt)+ROWS(rng_Personal)+ROWS(rng_Miete),"Mietkosten",A102&lt;=ROWS(rng_Projekt)+ROWS(rng_Personal)+ROWS(rng_Miete)+ROWS(rng_Reise),"Reisekosten")</f>
        <v/>
      </c>
      <c r="D102" t="str" cm="1">
        <f t="array" aca="1" ref="D102" ca="1">IF(A102=-1,"",OFFSET(_xlfn.IFS(C102="Projektkosten",rng_Projekt,C102="Personalkosten",rng_Personal,C102="Mietkosten",rng_Miete,C102="Reisekosten",rng_Reise),B102,1,1,1))</f>
        <v/>
      </c>
      <c r="E102" s="95" t="str" cm="1">
        <f t="array" aca="1" ref="E102" ca="1">IF(A102=-1,"",OFFSET(_xlfn.IFS(C102="Projektkosten",rng_Projekt,C102="Personalkosten",rng_Personal,C102="Mietkosten",rng_Miete,C102="Reisekosten",rng_Reise),B102,2,1,1))</f>
        <v/>
      </c>
      <c r="F102" s="95" t="str" cm="1">
        <f t="array" aca="1" ref="F102" ca="1">IF(A102=-1,"",OFFSET(_xlfn.IFS(C102="Projektkosten",rng_Projekt,C102="Personalkosten",rng_Personal,C102="Mietkosten",rng_Miete,C102="Reisekosten",rng_Reise),B102,2,1,1))</f>
        <v/>
      </c>
      <c r="G102" s="95" t="str" cm="1">
        <f t="array" aca="1" ref="G102" ca="1">IF(A102=-1,"",OFFSET(_xlfn.IFS(C102="Projektkosten",rng_Projekt,C102="Personalkosten",rng_Personal,C102="Mietkosten",rng_Miete,C102="Reisekosten",rng_Reise),B102,4,1,1))</f>
        <v/>
      </c>
      <c r="H102" s="95" t="str" cm="1">
        <f t="array" aca="1" ref="H102" ca="1">IF(A102=-1,"",OFFSET(_xlfn.IFS(C102="Projektkosten",rng_Projekt,C102="Personalkosten",rng_Personal,C102="Mietkosten",rng_Miete,C102="Reisekosten",rng_Reise),B102,5,1,1))</f>
        <v/>
      </c>
      <c r="I102" s="95" t="str" cm="1">
        <f t="array" aca="1" ref="I102" ca="1">IF(A102=-1,"",OFFSET(_xlfn.IFS(C102="Projektkosten",rng_Projekt,C102="Personalkosten",rng_Personal,C102="Mietkosten",rng_Miete,C102="Reisekosten",rng_Reise),B102,6,1,1))</f>
        <v/>
      </c>
    </row>
    <row r="103" spans="1:9" x14ac:dyDescent="0.25">
      <c r="A103">
        <f t="shared" ca="1" si="3"/>
        <v>-1</v>
      </c>
      <c r="B103" cm="1">
        <f t="array" aca="1" ref="B103" ca="1">_xlfn.IFS(A103=-1,0,C103=C102,B102+1,TRUE(),0)</f>
        <v>0</v>
      </c>
      <c r="C103" t="str" cm="1">
        <f t="array" aca="1" ref="C103" ca="1">_xlfn.IFS(A103=-1,"",A103&lt;=ROWS(rng_Projekt),"Projektkosten",A103&lt;=ROWS(rng_Projekt)+ROWS(rng_Personal),"Personalkosten",A103&lt;=ROWS(rng_Projekt)+ROWS(rng_Personal)+ROWS(rng_Miete),"Mietkosten",A103&lt;=ROWS(rng_Projekt)+ROWS(rng_Personal)+ROWS(rng_Miete)+ROWS(rng_Reise),"Reisekosten")</f>
        <v/>
      </c>
      <c r="D103" t="str" cm="1">
        <f t="array" aca="1" ref="D103" ca="1">IF(A103=-1,"",OFFSET(_xlfn.IFS(C103="Projektkosten",rng_Projekt,C103="Personalkosten",rng_Personal,C103="Mietkosten",rng_Miete,C103="Reisekosten",rng_Reise),B103,1,1,1))</f>
        <v/>
      </c>
      <c r="E103" s="95" t="str" cm="1">
        <f t="array" aca="1" ref="E103" ca="1">IF(A103=-1,"",OFFSET(_xlfn.IFS(C103="Projektkosten",rng_Projekt,C103="Personalkosten",rng_Personal,C103="Mietkosten",rng_Miete,C103="Reisekosten",rng_Reise),B103,2,1,1))</f>
        <v/>
      </c>
      <c r="F103" s="95" t="str" cm="1">
        <f t="array" aca="1" ref="F103" ca="1">IF(A103=-1,"",OFFSET(_xlfn.IFS(C103="Projektkosten",rng_Projekt,C103="Personalkosten",rng_Personal,C103="Mietkosten",rng_Miete,C103="Reisekosten",rng_Reise),B103,2,1,1))</f>
        <v/>
      </c>
      <c r="G103" s="95" t="str" cm="1">
        <f t="array" aca="1" ref="G103" ca="1">IF(A103=-1,"",OFFSET(_xlfn.IFS(C103="Projektkosten",rng_Projekt,C103="Personalkosten",rng_Personal,C103="Mietkosten",rng_Miete,C103="Reisekosten",rng_Reise),B103,4,1,1))</f>
        <v/>
      </c>
      <c r="H103" s="95" t="str" cm="1">
        <f t="array" aca="1" ref="H103" ca="1">IF(A103=-1,"",OFFSET(_xlfn.IFS(C103="Projektkosten",rng_Projekt,C103="Personalkosten",rng_Personal,C103="Mietkosten",rng_Miete,C103="Reisekosten",rng_Reise),B103,5,1,1))</f>
        <v/>
      </c>
      <c r="I103" s="95" t="str" cm="1">
        <f t="array" aca="1" ref="I103" ca="1">IF(A103=-1,"",OFFSET(_xlfn.IFS(C103="Projektkosten",rng_Projekt,C103="Personalkosten",rng_Personal,C103="Mietkosten",rng_Miete,C103="Reisekosten",rng_Reise),B103,6,1,1))</f>
        <v/>
      </c>
    </row>
    <row r="104" spans="1:9" x14ac:dyDescent="0.25">
      <c r="A104">
        <f t="shared" ca="1" si="3"/>
        <v>-1</v>
      </c>
      <c r="B104" cm="1">
        <f t="array" aca="1" ref="B104" ca="1">_xlfn.IFS(A104=-1,0,C104=C103,B103+1,TRUE(),0)</f>
        <v>0</v>
      </c>
      <c r="C104" t="str" cm="1">
        <f t="array" aca="1" ref="C104" ca="1">_xlfn.IFS(A104=-1,"",A104&lt;=ROWS(rng_Projekt),"Projektkosten",A104&lt;=ROWS(rng_Projekt)+ROWS(rng_Personal),"Personalkosten",A104&lt;=ROWS(rng_Projekt)+ROWS(rng_Personal)+ROWS(rng_Miete),"Mietkosten",A104&lt;=ROWS(rng_Projekt)+ROWS(rng_Personal)+ROWS(rng_Miete)+ROWS(rng_Reise),"Reisekosten")</f>
        <v/>
      </c>
      <c r="D104" t="str" cm="1">
        <f t="array" aca="1" ref="D104" ca="1">IF(A104=-1,"",OFFSET(_xlfn.IFS(C104="Projektkosten",rng_Projekt,C104="Personalkosten",rng_Personal,C104="Mietkosten",rng_Miete,C104="Reisekosten",rng_Reise),B104,1,1,1))</f>
        <v/>
      </c>
      <c r="E104" s="95" t="str" cm="1">
        <f t="array" aca="1" ref="E104" ca="1">IF(A104=-1,"",OFFSET(_xlfn.IFS(C104="Projektkosten",rng_Projekt,C104="Personalkosten",rng_Personal,C104="Mietkosten",rng_Miete,C104="Reisekosten",rng_Reise),B104,2,1,1))</f>
        <v/>
      </c>
      <c r="F104" s="95" t="str" cm="1">
        <f t="array" aca="1" ref="F104" ca="1">IF(A104=-1,"",OFFSET(_xlfn.IFS(C104="Projektkosten",rng_Projekt,C104="Personalkosten",rng_Personal,C104="Mietkosten",rng_Miete,C104="Reisekosten",rng_Reise),B104,2,1,1))</f>
        <v/>
      </c>
      <c r="G104" s="95" t="str" cm="1">
        <f t="array" aca="1" ref="G104" ca="1">IF(A104=-1,"",OFFSET(_xlfn.IFS(C104="Projektkosten",rng_Projekt,C104="Personalkosten",rng_Personal,C104="Mietkosten",rng_Miete,C104="Reisekosten",rng_Reise),B104,4,1,1))</f>
        <v/>
      </c>
      <c r="H104" s="95" t="str" cm="1">
        <f t="array" aca="1" ref="H104" ca="1">IF(A104=-1,"",OFFSET(_xlfn.IFS(C104="Projektkosten",rng_Projekt,C104="Personalkosten",rng_Personal,C104="Mietkosten",rng_Miete,C104="Reisekosten",rng_Reise),B104,5,1,1))</f>
        <v/>
      </c>
      <c r="I104" s="95" t="str" cm="1">
        <f t="array" aca="1" ref="I104" ca="1">IF(A104=-1,"",OFFSET(_xlfn.IFS(C104="Projektkosten",rng_Projekt,C104="Personalkosten",rng_Personal,C104="Mietkosten",rng_Miete,C104="Reisekosten",rng_Reise),B104,6,1,1))</f>
        <v/>
      </c>
    </row>
    <row r="105" spans="1:9" x14ac:dyDescent="0.25">
      <c r="A105">
        <f t="shared" ca="1" si="3"/>
        <v>-1</v>
      </c>
      <c r="B105" cm="1">
        <f t="array" aca="1" ref="B105" ca="1">_xlfn.IFS(A105=-1,0,C105=C104,B104+1,TRUE(),0)</f>
        <v>0</v>
      </c>
      <c r="C105" t="str" cm="1">
        <f t="array" aca="1" ref="C105" ca="1">_xlfn.IFS(A105=-1,"",A105&lt;=ROWS(rng_Projekt),"Projektkosten",A105&lt;=ROWS(rng_Projekt)+ROWS(rng_Personal),"Personalkosten",A105&lt;=ROWS(rng_Projekt)+ROWS(rng_Personal)+ROWS(rng_Miete),"Mietkosten",A105&lt;=ROWS(rng_Projekt)+ROWS(rng_Personal)+ROWS(rng_Miete)+ROWS(rng_Reise),"Reisekosten")</f>
        <v/>
      </c>
      <c r="D105" t="str" cm="1">
        <f t="array" aca="1" ref="D105" ca="1">IF(A105=-1,"",OFFSET(_xlfn.IFS(C105="Projektkosten",rng_Projekt,C105="Personalkosten",rng_Personal,C105="Mietkosten",rng_Miete,C105="Reisekosten",rng_Reise),B105,1,1,1))</f>
        <v/>
      </c>
      <c r="E105" s="95" t="str" cm="1">
        <f t="array" aca="1" ref="E105" ca="1">IF(A105=-1,"",OFFSET(_xlfn.IFS(C105="Projektkosten",rng_Projekt,C105="Personalkosten",rng_Personal,C105="Mietkosten",rng_Miete,C105="Reisekosten",rng_Reise),B105,2,1,1))</f>
        <v/>
      </c>
      <c r="F105" s="95" t="str" cm="1">
        <f t="array" aca="1" ref="F105" ca="1">IF(A105=-1,"",OFFSET(_xlfn.IFS(C105="Projektkosten",rng_Projekt,C105="Personalkosten",rng_Personal,C105="Mietkosten",rng_Miete,C105="Reisekosten",rng_Reise),B105,2,1,1))</f>
        <v/>
      </c>
      <c r="G105" s="95" t="str" cm="1">
        <f t="array" aca="1" ref="G105" ca="1">IF(A105=-1,"",OFFSET(_xlfn.IFS(C105="Projektkosten",rng_Projekt,C105="Personalkosten",rng_Personal,C105="Mietkosten",rng_Miete,C105="Reisekosten",rng_Reise),B105,4,1,1))</f>
        <v/>
      </c>
      <c r="H105" s="95" t="str" cm="1">
        <f t="array" aca="1" ref="H105" ca="1">IF(A105=-1,"",OFFSET(_xlfn.IFS(C105="Projektkosten",rng_Projekt,C105="Personalkosten",rng_Personal,C105="Mietkosten",rng_Miete,C105="Reisekosten",rng_Reise),B105,5,1,1))</f>
        <v/>
      </c>
      <c r="I105" s="95" t="str" cm="1">
        <f t="array" aca="1" ref="I105" ca="1">IF(A105=-1,"",OFFSET(_xlfn.IFS(C105="Projektkosten",rng_Projekt,C105="Personalkosten",rng_Personal,C105="Mietkosten",rng_Miete,C105="Reisekosten",rng_Reise),B105,6,1,1))</f>
        <v/>
      </c>
    </row>
    <row r="106" spans="1:9" x14ac:dyDescent="0.25">
      <c r="A106">
        <f t="shared" ca="1" si="3"/>
        <v>-1</v>
      </c>
      <c r="B106" cm="1">
        <f t="array" aca="1" ref="B106" ca="1">_xlfn.IFS(A106=-1,0,C106=C105,B105+1,TRUE(),0)</f>
        <v>0</v>
      </c>
      <c r="C106" t="str" cm="1">
        <f t="array" aca="1" ref="C106" ca="1">_xlfn.IFS(A106=-1,"",A106&lt;=ROWS(rng_Projekt),"Projektkosten",A106&lt;=ROWS(rng_Projekt)+ROWS(rng_Personal),"Personalkosten",A106&lt;=ROWS(rng_Projekt)+ROWS(rng_Personal)+ROWS(rng_Miete),"Mietkosten",A106&lt;=ROWS(rng_Projekt)+ROWS(rng_Personal)+ROWS(rng_Miete)+ROWS(rng_Reise),"Reisekosten")</f>
        <v/>
      </c>
      <c r="D106" t="str" cm="1">
        <f t="array" aca="1" ref="D106" ca="1">IF(A106=-1,"",OFFSET(_xlfn.IFS(C106="Projektkosten",rng_Projekt,C106="Personalkosten",rng_Personal,C106="Mietkosten",rng_Miete,C106="Reisekosten",rng_Reise),B106,1,1,1))</f>
        <v/>
      </c>
      <c r="E106" s="95" t="str" cm="1">
        <f t="array" aca="1" ref="E106" ca="1">IF(A106=-1,"",OFFSET(_xlfn.IFS(C106="Projektkosten",rng_Projekt,C106="Personalkosten",rng_Personal,C106="Mietkosten",rng_Miete,C106="Reisekosten",rng_Reise),B106,2,1,1))</f>
        <v/>
      </c>
      <c r="F106" s="95" t="str" cm="1">
        <f t="array" aca="1" ref="F106" ca="1">IF(A106=-1,"",OFFSET(_xlfn.IFS(C106="Projektkosten",rng_Projekt,C106="Personalkosten",rng_Personal,C106="Mietkosten",rng_Miete,C106="Reisekosten",rng_Reise),B106,2,1,1))</f>
        <v/>
      </c>
      <c r="G106" s="95" t="str" cm="1">
        <f t="array" aca="1" ref="G106" ca="1">IF(A106=-1,"",OFFSET(_xlfn.IFS(C106="Projektkosten",rng_Projekt,C106="Personalkosten",rng_Personal,C106="Mietkosten",rng_Miete,C106="Reisekosten",rng_Reise),B106,4,1,1))</f>
        <v/>
      </c>
      <c r="H106" s="95" t="str" cm="1">
        <f t="array" aca="1" ref="H106" ca="1">IF(A106=-1,"",OFFSET(_xlfn.IFS(C106="Projektkosten",rng_Projekt,C106="Personalkosten",rng_Personal,C106="Mietkosten",rng_Miete,C106="Reisekosten",rng_Reise),B106,5,1,1))</f>
        <v/>
      </c>
      <c r="I106" s="95" t="str" cm="1">
        <f t="array" aca="1" ref="I106" ca="1">IF(A106=-1,"",OFFSET(_xlfn.IFS(C106="Projektkosten",rng_Projekt,C106="Personalkosten",rng_Personal,C106="Mietkosten",rng_Miete,C106="Reisekosten",rng_Reise),B106,6,1,1))</f>
        <v/>
      </c>
    </row>
    <row r="107" spans="1:9" x14ac:dyDescent="0.25">
      <c r="A107">
        <f t="shared" ca="1" si="3"/>
        <v>-1</v>
      </c>
      <c r="B107" cm="1">
        <f t="array" aca="1" ref="B107" ca="1">_xlfn.IFS(A107=-1,0,C107=C106,B106+1,TRUE(),0)</f>
        <v>0</v>
      </c>
      <c r="C107" t="str" cm="1">
        <f t="array" aca="1" ref="C107" ca="1">_xlfn.IFS(A107=-1,"",A107&lt;=ROWS(rng_Projekt),"Projektkosten",A107&lt;=ROWS(rng_Projekt)+ROWS(rng_Personal),"Personalkosten",A107&lt;=ROWS(rng_Projekt)+ROWS(rng_Personal)+ROWS(rng_Miete),"Mietkosten",A107&lt;=ROWS(rng_Projekt)+ROWS(rng_Personal)+ROWS(rng_Miete)+ROWS(rng_Reise),"Reisekosten")</f>
        <v/>
      </c>
      <c r="D107" t="str" cm="1">
        <f t="array" aca="1" ref="D107" ca="1">IF(A107=-1,"",OFFSET(_xlfn.IFS(C107="Projektkosten",rng_Projekt,C107="Personalkosten",rng_Personal,C107="Mietkosten",rng_Miete,C107="Reisekosten",rng_Reise),B107,1,1,1))</f>
        <v/>
      </c>
      <c r="E107" s="95" t="str" cm="1">
        <f t="array" aca="1" ref="E107" ca="1">IF(A107=-1,"",OFFSET(_xlfn.IFS(C107="Projektkosten",rng_Projekt,C107="Personalkosten",rng_Personal,C107="Mietkosten",rng_Miete,C107="Reisekosten",rng_Reise),B107,2,1,1))</f>
        <v/>
      </c>
      <c r="F107" s="95" t="str" cm="1">
        <f t="array" aca="1" ref="F107" ca="1">IF(A107=-1,"",OFFSET(_xlfn.IFS(C107="Projektkosten",rng_Projekt,C107="Personalkosten",rng_Personal,C107="Mietkosten",rng_Miete,C107="Reisekosten",rng_Reise),B107,2,1,1))</f>
        <v/>
      </c>
      <c r="G107" s="95" t="str" cm="1">
        <f t="array" aca="1" ref="G107" ca="1">IF(A107=-1,"",OFFSET(_xlfn.IFS(C107="Projektkosten",rng_Projekt,C107="Personalkosten",rng_Personal,C107="Mietkosten",rng_Miete,C107="Reisekosten",rng_Reise),B107,4,1,1))</f>
        <v/>
      </c>
      <c r="H107" s="95" t="str" cm="1">
        <f t="array" aca="1" ref="H107" ca="1">IF(A107=-1,"",OFFSET(_xlfn.IFS(C107="Projektkosten",rng_Projekt,C107="Personalkosten",rng_Personal,C107="Mietkosten",rng_Miete,C107="Reisekosten",rng_Reise),B107,5,1,1))</f>
        <v/>
      </c>
      <c r="I107" s="95" t="str" cm="1">
        <f t="array" aca="1" ref="I107" ca="1">IF(A107=-1,"",OFFSET(_xlfn.IFS(C107="Projektkosten",rng_Projekt,C107="Personalkosten",rng_Personal,C107="Mietkosten",rng_Miete,C107="Reisekosten",rng_Reise),B107,6,1,1))</f>
        <v/>
      </c>
    </row>
    <row r="108" spans="1:9" x14ac:dyDescent="0.25">
      <c r="A108">
        <f t="shared" ca="1" si="3"/>
        <v>-1</v>
      </c>
      <c r="B108" cm="1">
        <f t="array" aca="1" ref="B108" ca="1">_xlfn.IFS(A108=-1,0,C108=C107,B107+1,TRUE(),0)</f>
        <v>0</v>
      </c>
      <c r="C108" t="str" cm="1">
        <f t="array" aca="1" ref="C108" ca="1">_xlfn.IFS(A108=-1,"",A108&lt;=ROWS(rng_Projekt),"Projektkosten",A108&lt;=ROWS(rng_Projekt)+ROWS(rng_Personal),"Personalkosten",A108&lt;=ROWS(rng_Projekt)+ROWS(rng_Personal)+ROWS(rng_Miete),"Mietkosten",A108&lt;=ROWS(rng_Projekt)+ROWS(rng_Personal)+ROWS(rng_Miete)+ROWS(rng_Reise),"Reisekosten")</f>
        <v/>
      </c>
      <c r="D108" t="str" cm="1">
        <f t="array" aca="1" ref="D108" ca="1">IF(A108=-1,"",OFFSET(_xlfn.IFS(C108="Projektkosten",rng_Projekt,C108="Personalkosten",rng_Personal,C108="Mietkosten",rng_Miete,C108="Reisekosten",rng_Reise),B108,1,1,1))</f>
        <v/>
      </c>
      <c r="E108" s="95" t="str" cm="1">
        <f t="array" aca="1" ref="E108" ca="1">IF(A108=-1,"",OFFSET(_xlfn.IFS(C108="Projektkosten",rng_Projekt,C108="Personalkosten",rng_Personal,C108="Mietkosten",rng_Miete,C108="Reisekosten",rng_Reise),B108,2,1,1))</f>
        <v/>
      </c>
      <c r="F108" s="95" t="str" cm="1">
        <f t="array" aca="1" ref="F108" ca="1">IF(A108=-1,"",OFFSET(_xlfn.IFS(C108="Projektkosten",rng_Projekt,C108="Personalkosten",rng_Personal,C108="Mietkosten",rng_Miete,C108="Reisekosten",rng_Reise),B108,2,1,1))</f>
        <v/>
      </c>
      <c r="G108" s="95" t="str" cm="1">
        <f t="array" aca="1" ref="G108" ca="1">IF(A108=-1,"",OFFSET(_xlfn.IFS(C108="Projektkosten",rng_Projekt,C108="Personalkosten",rng_Personal,C108="Mietkosten",rng_Miete,C108="Reisekosten",rng_Reise),B108,4,1,1))</f>
        <v/>
      </c>
      <c r="H108" s="95" t="str" cm="1">
        <f t="array" aca="1" ref="H108" ca="1">IF(A108=-1,"",OFFSET(_xlfn.IFS(C108="Projektkosten",rng_Projekt,C108="Personalkosten",rng_Personal,C108="Mietkosten",rng_Miete,C108="Reisekosten",rng_Reise),B108,5,1,1))</f>
        <v/>
      </c>
      <c r="I108" s="95" t="str" cm="1">
        <f t="array" aca="1" ref="I108" ca="1">IF(A108=-1,"",OFFSET(_xlfn.IFS(C108="Projektkosten",rng_Projekt,C108="Personalkosten",rng_Personal,C108="Mietkosten",rng_Miete,C108="Reisekosten",rng_Reise),B108,6,1,1))</f>
        <v/>
      </c>
    </row>
    <row r="109" spans="1:9" x14ac:dyDescent="0.25">
      <c r="A109">
        <f t="shared" ca="1" si="3"/>
        <v>-1</v>
      </c>
      <c r="B109" cm="1">
        <f t="array" aca="1" ref="B109" ca="1">_xlfn.IFS(A109=-1,0,C109=C108,B108+1,TRUE(),0)</f>
        <v>0</v>
      </c>
      <c r="C109" t="str" cm="1">
        <f t="array" aca="1" ref="C109" ca="1">_xlfn.IFS(A109=-1,"",A109&lt;=ROWS(rng_Projekt),"Projektkosten",A109&lt;=ROWS(rng_Projekt)+ROWS(rng_Personal),"Personalkosten",A109&lt;=ROWS(rng_Projekt)+ROWS(rng_Personal)+ROWS(rng_Miete),"Mietkosten",A109&lt;=ROWS(rng_Projekt)+ROWS(rng_Personal)+ROWS(rng_Miete)+ROWS(rng_Reise),"Reisekosten")</f>
        <v/>
      </c>
      <c r="D109" t="str" cm="1">
        <f t="array" aca="1" ref="D109" ca="1">IF(A109=-1,"",OFFSET(_xlfn.IFS(C109="Projektkosten",rng_Projekt,C109="Personalkosten",rng_Personal,C109="Mietkosten",rng_Miete,C109="Reisekosten",rng_Reise),B109,1,1,1))</f>
        <v/>
      </c>
      <c r="E109" s="95" t="str" cm="1">
        <f t="array" aca="1" ref="E109" ca="1">IF(A109=-1,"",OFFSET(_xlfn.IFS(C109="Projektkosten",rng_Projekt,C109="Personalkosten",rng_Personal,C109="Mietkosten",rng_Miete,C109="Reisekosten",rng_Reise),B109,2,1,1))</f>
        <v/>
      </c>
      <c r="F109" s="95" t="str" cm="1">
        <f t="array" aca="1" ref="F109" ca="1">IF(A109=-1,"",OFFSET(_xlfn.IFS(C109="Projektkosten",rng_Projekt,C109="Personalkosten",rng_Personal,C109="Mietkosten",rng_Miete,C109="Reisekosten",rng_Reise),B109,2,1,1))</f>
        <v/>
      </c>
      <c r="G109" s="95" t="str" cm="1">
        <f t="array" aca="1" ref="G109" ca="1">IF(A109=-1,"",OFFSET(_xlfn.IFS(C109="Projektkosten",rng_Projekt,C109="Personalkosten",rng_Personal,C109="Mietkosten",rng_Miete,C109="Reisekosten",rng_Reise),B109,4,1,1))</f>
        <v/>
      </c>
      <c r="H109" s="95" t="str" cm="1">
        <f t="array" aca="1" ref="H109" ca="1">IF(A109=-1,"",OFFSET(_xlfn.IFS(C109="Projektkosten",rng_Projekt,C109="Personalkosten",rng_Personal,C109="Mietkosten",rng_Miete,C109="Reisekosten",rng_Reise),B109,5,1,1))</f>
        <v/>
      </c>
      <c r="I109" s="95" t="str" cm="1">
        <f t="array" aca="1" ref="I109" ca="1">IF(A109=-1,"",OFFSET(_xlfn.IFS(C109="Projektkosten",rng_Projekt,C109="Personalkosten",rng_Personal,C109="Mietkosten",rng_Miete,C109="Reisekosten",rng_Reise),B109,6,1,1))</f>
        <v/>
      </c>
    </row>
    <row r="110" spans="1:9" x14ac:dyDescent="0.25">
      <c r="A110">
        <f t="shared" ca="1" si="3"/>
        <v>-1</v>
      </c>
      <c r="B110" cm="1">
        <f t="array" aca="1" ref="B110" ca="1">_xlfn.IFS(A110=-1,0,C110=C109,B109+1,TRUE(),0)</f>
        <v>0</v>
      </c>
      <c r="C110" t="str" cm="1">
        <f t="array" aca="1" ref="C110" ca="1">_xlfn.IFS(A110=-1,"",A110&lt;=ROWS(rng_Projekt),"Projektkosten",A110&lt;=ROWS(rng_Projekt)+ROWS(rng_Personal),"Personalkosten",A110&lt;=ROWS(rng_Projekt)+ROWS(rng_Personal)+ROWS(rng_Miete),"Mietkosten",A110&lt;=ROWS(rng_Projekt)+ROWS(rng_Personal)+ROWS(rng_Miete)+ROWS(rng_Reise),"Reisekosten")</f>
        <v/>
      </c>
      <c r="D110" t="str" cm="1">
        <f t="array" aca="1" ref="D110" ca="1">IF(A110=-1,"",OFFSET(_xlfn.IFS(C110="Projektkosten",rng_Projekt,C110="Personalkosten",rng_Personal,C110="Mietkosten",rng_Miete,C110="Reisekosten",rng_Reise),B110,1,1,1))</f>
        <v/>
      </c>
      <c r="E110" s="95" t="str" cm="1">
        <f t="array" aca="1" ref="E110" ca="1">IF(A110=-1,"",OFFSET(_xlfn.IFS(C110="Projektkosten",rng_Projekt,C110="Personalkosten",rng_Personal,C110="Mietkosten",rng_Miete,C110="Reisekosten",rng_Reise),B110,2,1,1))</f>
        <v/>
      </c>
      <c r="F110" s="95" t="str" cm="1">
        <f t="array" aca="1" ref="F110" ca="1">IF(A110=-1,"",OFFSET(_xlfn.IFS(C110="Projektkosten",rng_Projekt,C110="Personalkosten",rng_Personal,C110="Mietkosten",rng_Miete,C110="Reisekosten",rng_Reise),B110,2,1,1))</f>
        <v/>
      </c>
      <c r="G110" s="95" t="str" cm="1">
        <f t="array" aca="1" ref="G110" ca="1">IF(A110=-1,"",OFFSET(_xlfn.IFS(C110="Projektkosten",rng_Projekt,C110="Personalkosten",rng_Personal,C110="Mietkosten",rng_Miete,C110="Reisekosten",rng_Reise),B110,4,1,1))</f>
        <v/>
      </c>
      <c r="H110" s="95" t="str" cm="1">
        <f t="array" aca="1" ref="H110" ca="1">IF(A110=-1,"",OFFSET(_xlfn.IFS(C110="Projektkosten",rng_Projekt,C110="Personalkosten",rng_Personal,C110="Mietkosten",rng_Miete,C110="Reisekosten",rng_Reise),B110,5,1,1))</f>
        <v/>
      </c>
      <c r="I110" s="95" t="str" cm="1">
        <f t="array" aca="1" ref="I110" ca="1">IF(A110=-1,"",OFFSET(_xlfn.IFS(C110="Projektkosten",rng_Projekt,C110="Personalkosten",rng_Personal,C110="Mietkosten",rng_Miete,C110="Reisekosten",rng_Reise),B110,6,1,1))</f>
        <v/>
      </c>
    </row>
    <row r="111" spans="1:9" x14ac:dyDescent="0.25">
      <c r="A111">
        <f t="shared" ca="1" si="3"/>
        <v>-1</v>
      </c>
      <c r="B111" cm="1">
        <f t="array" aca="1" ref="B111" ca="1">_xlfn.IFS(A111=-1,0,C111=C110,B110+1,TRUE(),0)</f>
        <v>0</v>
      </c>
      <c r="C111" t="str" cm="1">
        <f t="array" aca="1" ref="C111" ca="1">_xlfn.IFS(A111=-1,"",A111&lt;=ROWS(rng_Projekt),"Projektkosten",A111&lt;=ROWS(rng_Projekt)+ROWS(rng_Personal),"Personalkosten",A111&lt;=ROWS(rng_Projekt)+ROWS(rng_Personal)+ROWS(rng_Miete),"Mietkosten",A111&lt;=ROWS(rng_Projekt)+ROWS(rng_Personal)+ROWS(rng_Miete)+ROWS(rng_Reise),"Reisekosten")</f>
        <v/>
      </c>
      <c r="D111" t="str" cm="1">
        <f t="array" aca="1" ref="D111" ca="1">IF(A111=-1,"",OFFSET(_xlfn.IFS(C111="Projektkosten",rng_Projekt,C111="Personalkosten",rng_Personal,C111="Mietkosten",rng_Miete,C111="Reisekosten",rng_Reise),B111,1,1,1))</f>
        <v/>
      </c>
      <c r="E111" s="95" t="str" cm="1">
        <f t="array" aca="1" ref="E111" ca="1">IF(A111=-1,"",OFFSET(_xlfn.IFS(C111="Projektkosten",rng_Projekt,C111="Personalkosten",rng_Personal,C111="Mietkosten",rng_Miete,C111="Reisekosten",rng_Reise),B111,2,1,1))</f>
        <v/>
      </c>
      <c r="F111" s="95" t="str" cm="1">
        <f t="array" aca="1" ref="F111" ca="1">IF(A111=-1,"",OFFSET(_xlfn.IFS(C111="Projektkosten",rng_Projekt,C111="Personalkosten",rng_Personal,C111="Mietkosten",rng_Miete,C111="Reisekosten",rng_Reise),B111,2,1,1))</f>
        <v/>
      </c>
      <c r="G111" s="95" t="str" cm="1">
        <f t="array" aca="1" ref="G111" ca="1">IF(A111=-1,"",OFFSET(_xlfn.IFS(C111="Projektkosten",rng_Projekt,C111="Personalkosten",rng_Personal,C111="Mietkosten",rng_Miete,C111="Reisekosten",rng_Reise),B111,4,1,1))</f>
        <v/>
      </c>
      <c r="H111" s="95" t="str" cm="1">
        <f t="array" aca="1" ref="H111" ca="1">IF(A111=-1,"",OFFSET(_xlfn.IFS(C111="Projektkosten",rng_Projekt,C111="Personalkosten",rng_Personal,C111="Mietkosten",rng_Miete,C111="Reisekosten",rng_Reise),B111,5,1,1))</f>
        <v/>
      </c>
      <c r="I111" s="95" t="str" cm="1">
        <f t="array" aca="1" ref="I111" ca="1">IF(A111=-1,"",OFFSET(_xlfn.IFS(C111="Projektkosten",rng_Projekt,C111="Personalkosten",rng_Personal,C111="Mietkosten",rng_Miete,C111="Reisekosten",rng_Reise),B111,6,1,1))</f>
        <v/>
      </c>
    </row>
    <row r="112" spans="1:9" x14ac:dyDescent="0.25">
      <c r="A112">
        <f t="shared" ca="1" si="3"/>
        <v>-1</v>
      </c>
      <c r="B112" cm="1">
        <f t="array" aca="1" ref="B112" ca="1">_xlfn.IFS(A112=-1,0,C112=C111,B111+1,TRUE(),0)</f>
        <v>0</v>
      </c>
      <c r="C112" t="str" cm="1">
        <f t="array" aca="1" ref="C112" ca="1">_xlfn.IFS(A112=-1,"",A112&lt;=ROWS(rng_Projekt),"Projektkosten",A112&lt;=ROWS(rng_Projekt)+ROWS(rng_Personal),"Personalkosten",A112&lt;=ROWS(rng_Projekt)+ROWS(rng_Personal)+ROWS(rng_Miete),"Mietkosten",A112&lt;=ROWS(rng_Projekt)+ROWS(rng_Personal)+ROWS(rng_Miete)+ROWS(rng_Reise),"Reisekosten")</f>
        <v/>
      </c>
      <c r="D112" t="str" cm="1">
        <f t="array" aca="1" ref="D112" ca="1">IF(A112=-1,"",OFFSET(_xlfn.IFS(C112="Projektkosten",rng_Projekt,C112="Personalkosten",rng_Personal,C112="Mietkosten",rng_Miete,C112="Reisekosten",rng_Reise),B112,1,1,1))</f>
        <v/>
      </c>
      <c r="E112" s="95" t="str" cm="1">
        <f t="array" aca="1" ref="E112" ca="1">IF(A112=-1,"",OFFSET(_xlfn.IFS(C112="Projektkosten",rng_Projekt,C112="Personalkosten",rng_Personal,C112="Mietkosten",rng_Miete,C112="Reisekosten",rng_Reise),B112,2,1,1))</f>
        <v/>
      </c>
      <c r="F112" s="95" t="str" cm="1">
        <f t="array" aca="1" ref="F112" ca="1">IF(A112=-1,"",OFFSET(_xlfn.IFS(C112="Projektkosten",rng_Projekt,C112="Personalkosten",rng_Personal,C112="Mietkosten",rng_Miete,C112="Reisekosten",rng_Reise),B112,2,1,1))</f>
        <v/>
      </c>
      <c r="G112" s="95" t="str" cm="1">
        <f t="array" aca="1" ref="G112" ca="1">IF(A112=-1,"",OFFSET(_xlfn.IFS(C112="Projektkosten",rng_Projekt,C112="Personalkosten",rng_Personal,C112="Mietkosten",rng_Miete,C112="Reisekosten",rng_Reise),B112,4,1,1))</f>
        <v/>
      </c>
      <c r="H112" s="95" t="str" cm="1">
        <f t="array" aca="1" ref="H112" ca="1">IF(A112=-1,"",OFFSET(_xlfn.IFS(C112="Projektkosten",rng_Projekt,C112="Personalkosten",rng_Personal,C112="Mietkosten",rng_Miete,C112="Reisekosten",rng_Reise),B112,5,1,1))</f>
        <v/>
      </c>
      <c r="I112" s="95" t="str" cm="1">
        <f t="array" aca="1" ref="I112" ca="1">IF(A112=-1,"",OFFSET(_xlfn.IFS(C112="Projektkosten",rng_Projekt,C112="Personalkosten",rng_Personal,C112="Mietkosten",rng_Miete,C112="Reisekosten",rng_Reise),B112,6,1,1))</f>
        <v/>
      </c>
    </row>
    <row r="113" spans="1:9" x14ac:dyDescent="0.25">
      <c r="A113">
        <f t="shared" ca="1" si="3"/>
        <v>-1</v>
      </c>
      <c r="B113" cm="1">
        <f t="array" aca="1" ref="B113" ca="1">_xlfn.IFS(A113=-1,0,C113=C112,B112+1,TRUE(),0)</f>
        <v>0</v>
      </c>
      <c r="C113" t="str" cm="1">
        <f t="array" aca="1" ref="C113" ca="1">_xlfn.IFS(A113=-1,"",A113&lt;=ROWS(rng_Projekt),"Projektkosten",A113&lt;=ROWS(rng_Projekt)+ROWS(rng_Personal),"Personalkosten",A113&lt;=ROWS(rng_Projekt)+ROWS(rng_Personal)+ROWS(rng_Miete),"Mietkosten",A113&lt;=ROWS(rng_Projekt)+ROWS(rng_Personal)+ROWS(rng_Miete)+ROWS(rng_Reise),"Reisekosten")</f>
        <v/>
      </c>
      <c r="D113" t="str" cm="1">
        <f t="array" aca="1" ref="D113" ca="1">IF(A113=-1,"",OFFSET(_xlfn.IFS(C113="Projektkosten",rng_Projekt,C113="Personalkosten",rng_Personal,C113="Mietkosten",rng_Miete,C113="Reisekosten",rng_Reise),B113,1,1,1))</f>
        <v/>
      </c>
      <c r="E113" s="95" t="str" cm="1">
        <f t="array" aca="1" ref="E113" ca="1">IF(A113=-1,"",OFFSET(_xlfn.IFS(C113="Projektkosten",rng_Projekt,C113="Personalkosten",rng_Personal,C113="Mietkosten",rng_Miete,C113="Reisekosten",rng_Reise),B113,2,1,1))</f>
        <v/>
      </c>
      <c r="F113" s="95" t="str" cm="1">
        <f t="array" aca="1" ref="F113" ca="1">IF(A113=-1,"",OFFSET(_xlfn.IFS(C113="Projektkosten",rng_Projekt,C113="Personalkosten",rng_Personal,C113="Mietkosten",rng_Miete,C113="Reisekosten",rng_Reise),B113,2,1,1))</f>
        <v/>
      </c>
      <c r="G113" s="95" t="str" cm="1">
        <f t="array" aca="1" ref="G113" ca="1">IF(A113=-1,"",OFFSET(_xlfn.IFS(C113="Projektkosten",rng_Projekt,C113="Personalkosten",rng_Personal,C113="Mietkosten",rng_Miete,C113="Reisekosten",rng_Reise),B113,4,1,1))</f>
        <v/>
      </c>
      <c r="H113" s="95" t="str" cm="1">
        <f t="array" aca="1" ref="H113" ca="1">IF(A113=-1,"",OFFSET(_xlfn.IFS(C113="Projektkosten",rng_Projekt,C113="Personalkosten",rng_Personal,C113="Mietkosten",rng_Miete,C113="Reisekosten",rng_Reise),B113,5,1,1))</f>
        <v/>
      </c>
      <c r="I113" s="95" t="str" cm="1">
        <f t="array" aca="1" ref="I113" ca="1">IF(A113=-1,"",OFFSET(_xlfn.IFS(C113="Projektkosten",rng_Projekt,C113="Personalkosten",rng_Personal,C113="Mietkosten",rng_Miete,C113="Reisekosten",rng_Reise),B113,6,1,1))</f>
        <v/>
      </c>
    </row>
    <row r="114" spans="1:9" x14ac:dyDescent="0.25">
      <c r="A114">
        <f t="shared" ca="1" si="3"/>
        <v>-1</v>
      </c>
      <c r="B114" cm="1">
        <f t="array" aca="1" ref="B114" ca="1">_xlfn.IFS(A114=-1,0,C114=C113,B113+1,TRUE(),0)</f>
        <v>0</v>
      </c>
      <c r="C114" t="str" cm="1">
        <f t="array" aca="1" ref="C114" ca="1">_xlfn.IFS(A114=-1,"",A114&lt;=ROWS(rng_Projekt),"Projektkosten",A114&lt;=ROWS(rng_Projekt)+ROWS(rng_Personal),"Personalkosten",A114&lt;=ROWS(rng_Projekt)+ROWS(rng_Personal)+ROWS(rng_Miete),"Mietkosten",A114&lt;=ROWS(rng_Projekt)+ROWS(rng_Personal)+ROWS(rng_Miete)+ROWS(rng_Reise),"Reisekosten")</f>
        <v/>
      </c>
      <c r="D114" t="str" cm="1">
        <f t="array" aca="1" ref="D114" ca="1">IF(A114=-1,"",OFFSET(_xlfn.IFS(C114="Projektkosten",rng_Projekt,C114="Personalkosten",rng_Personal,C114="Mietkosten",rng_Miete,C114="Reisekosten",rng_Reise),B114,1,1,1))</f>
        <v/>
      </c>
      <c r="E114" s="95" t="str" cm="1">
        <f t="array" aca="1" ref="E114" ca="1">IF(A114=-1,"",OFFSET(_xlfn.IFS(C114="Projektkosten",rng_Projekt,C114="Personalkosten",rng_Personal,C114="Mietkosten",rng_Miete,C114="Reisekosten",rng_Reise),B114,2,1,1))</f>
        <v/>
      </c>
      <c r="F114" s="95" t="str" cm="1">
        <f t="array" aca="1" ref="F114" ca="1">IF(A114=-1,"",OFFSET(_xlfn.IFS(C114="Projektkosten",rng_Projekt,C114="Personalkosten",rng_Personal,C114="Mietkosten",rng_Miete,C114="Reisekosten",rng_Reise),B114,2,1,1))</f>
        <v/>
      </c>
      <c r="G114" s="95" t="str" cm="1">
        <f t="array" aca="1" ref="G114" ca="1">IF(A114=-1,"",OFFSET(_xlfn.IFS(C114="Projektkosten",rng_Projekt,C114="Personalkosten",rng_Personal,C114="Mietkosten",rng_Miete,C114="Reisekosten",rng_Reise),B114,4,1,1))</f>
        <v/>
      </c>
      <c r="H114" s="95" t="str" cm="1">
        <f t="array" aca="1" ref="H114" ca="1">IF(A114=-1,"",OFFSET(_xlfn.IFS(C114="Projektkosten",rng_Projekt,C114="Personalkosten",rng_Personal,C114="Mietkosten",rng_Miete,C114="Reisekosten",rng_Reise),B114,5,1,1))</f>
        <v/>
      </c>
      <c r="I114" s="95" t="str" cm="1">
        <f t="array" aca="1" ref="I114" ca="1">IF(A114=-1,"",OFFSET(_xlfn.IFS(C114="Projektkosten",rng_Projekt,C114="Personalkosten",rng_Personal,C114="Mietkosten",rng_Miete,C114="Reisekosten",rng_Reise),B114,6,1,1))</f>
        <v/>
      </c>
    </row>
    <row r="115" spans="1:9" x14ac:dyDescent="0.25">
      <c r="A115">
        <f t="shared" ca="1" si="3"/>
        <v>-1</v>
      </c>
      <c r="B115" cm="1">
        <f t="array" aca="1" ref="B115" ca="1">_xlfn.IFS(A115=-1,0,C115=C114,B114+1,TRUE(),0)</f>
        <v>0</v>
      </c>
      <c r="C115" t="str" cm="1">
        <f t="array" aca="1" ref="C115" ca="1">_xlfn.IFS(A115=-1,"",A115&lt;=ROWS(rng_Projekt),"Projektkosten",A115&lt;=ROWS(rng_Projekt)+ROWS(rng_Personal),"Personalkosten",A115&lt;=ROWS(rng_Projekt)+ROWS(rng_Personal)+ROWS(rng_Miete),"Mietkosten",A115&lt;=ROWS(rng_Projekt)+ROWS(rng_Personal)+ROWS(rng_Miete)+ROWS(rng_Reise),"Reisekosten")</f>
        <v/>
      </c>
      <c r="D115" t="str" cm="1">
        <f t="array" aca="1" ref="D115" ca="1">IF(A115=-1,"",OFFSET(_xlfn.IFS(C115="Projektkosten",rng_Projekt,C115="Personalkosten",rng_Personal,C115="Mietkosten",rng_Miete,C115="Reisekosten",rng_Reise),B115,1,1,1))</f>
        <v/>
      </c>
      <c r="E115" s="95" t="str" cm="1">
        <f t="array" aca="1" ref="E115" ca="1">IF(A115=-1,"",OFFSET(_xlfn.IFS(C115="Projektkosten",rng_Projekt,C115="Personalkosten",rng_Personal,C115="Mietkosten",rng_Miete,C115="Reisekosten",rng_Reise),B115,2,1,1))</f>
        <v/>
      </c>
      <c r="F115" s="95" t="str" cm="1">
        <f t="array" aca="1" ref="F115" ca="1">IF(A115=-1,"",OFFSET(_xlfn.IFS(C115="Projektkosten",rng_Projekt,C115="Personalkosten",rng_Personal,C115="Mietkosten",rng_Miete,C115="Reisekosten",rng_Reise),B115,2,1,1))</f>
        <v/>
      </c>
      <c r="G115" s="95" t="str" cm="1">
        <f t="array" aca="1" ref="G115" ca="1">IF(A115=-1,"",OFFSET(_xlfn.IFS(C115="Projektkosten",rng_Projekt,C115="Personalkosten",rng_Personal,C115="Mietkosten",rng_Miete,C115="Reisekosten",rng_Reise),B115,4,1,1))</f>
        <v/>
      </c>
      <c r="H115" s="95" t="str" cm="1">
        <f t="array" aca="1" ref="H115" ca="1">IF(A115=-1,"",OFFSET(_xlfn.IFS(C115="Projektkosten",rng_Projekt,C115="Personalkosten",rng_Personal,C115="Mietkosten",rng_Miete,C115="Reisekosten",rng_Reise),B115,5,1,1))</f>
        <v/>
      </c>
      <c r="I115" s="95" t="str" cm="1">
        <f t="array" aca="1" ref="I115" ca="1">IF(A115=-1,"",OFFSET(_xlfn.IFS(C115="Projektkosten",rng_Projekt,C115="Personalkosten",rng_Personal,C115="Mietkosten",rng_Miete,C115="Reisekosten",rng_Reise),B115,6,1,1))</f>
        <v/>
      </c>
    </row>
    <row r="116" spans="1:9" x14ac:dyDescent="0.25">
      <c r="A116">
        <f t="shared" ca="1" si="3"/>
        <v>-1</v>
      </c>
      <c r="B116" cm="1">
        <f t="array" aca="1" ref="B116" ca="1">_xlfn.IFS(A116=-1,0,C116=C115,B115+1,TRUE(),0)</f>
        <v>0</v>
      </c>
      <c r="C116" t="str" cm="1">
        <f t="array" aca="1" ref="C116" ca="1">_xlfn.IFS(A116=-1,"",A116&lt;=ROWS(rng_Projekt),"Projektkosten",A116&lt;=ROWS(rng_Projekt)+ROWS(rng_Personal),"Personalkosten",A116&lt;=ROWS(rng_Projekt)+ROWS(rng_Personal)+ROWS(rng_Miete),"Mietkosten",A116&lt;=ROWS(rng_Projekt)+ROWS(rng_Personal)+ROWS(rng_Miete)+ROWS(rng_Reise),"Reisekosten")</f>
        <v/>
      </c>
      <c r="D116" t="str" cm="1">
        <f t="array" aca="1" ref="D116" ca="1">IF(A116=-1,"",OFFSET(_xlfn.IFS(C116="Projektkosten",rng_Projekt,C116="Personalkosten",rng_Personal,C116="Mietkosten",rng_Miete,C116="Reisekosten",rng_Reise),B116,1,1,1))</f>
        <v/>
      </c>
      <c r="E116" s="95" t="str" cm="1">
        <f t="array" aca="1" ref="E116" ca="1">IF(A116=-1,"",OFFSET(_xlfn.IFS(C116="Projektkosten",rng_Projekt,C116="Personalkosten",rng_Personal,C116="Mietkosten",rng_Miete,C116="Reisekosten",rng_Reise),B116,2,1,1))</f>
        <v/>
      </c>
      <c r="F116" s="95" t="str" cm="1">
        <f t="array" aca="1" ref="F116" ca="1">IF(A116=-1,"",OFFSET(_xlfn.IFS(C116="Projektkosten",rng_Projekt,C116="Personalkosten",rng_Personal,C116="Mietkosten",rng_Miete,C116="Reisekosten",rng_Reise),B116,2,1,1))</f>
        <v/>
      </c>
      <c r="G116" s="95" t="str" cm="1">
        <f t="array" aca="1" ref="G116" ca="1">IF(A116=-1,"",OFFSET(_xlfn.IFS(C116="Projektkosten",rng_Projekt,C116="Personalkosten",rng_Personal,C116="Mietkosten",rng_Miete,C116="Reisekosten",rng_Reise),B116,4,1,1))</f>
        <v/>
      </c>
      <c r="H116" s="95" t="str" cm="1">
        <f t="array" aca="1" ref="H116" ca="1">IF(A116=-1,"",OFFSET(_xlfn.IFS(C116="Projektkosten",rng_Projekt,C116="Personalkosten",rng_Personal,C116="Mietkosten",rng_Miete,C116="Reisekosten",rng_Reise),B116,5,1,1))</f>
        <v/>
      </c>
      <c r="I116" s="95" t="str" cm="1">
        <f t="array" aca="1" ref="I116" ca="1">IF(A116=-1,"",OFFSET(_xlfn.IFS(C116="Projektkosten",rng_Projekt,C116="Personalkosten",rng_Personal,C116="Mietkosten",rng_Miete,C116="Reisekosten",rng_Reise),B116,6,1,1))</f>
        <v/>
      </c>
    </row>
    <row r="117" spans="1:9" x14ac:dyDescent="0.25">
      <c r="A117">
        <f t="shared" ca="1" si="3"/>
        <v>-1</v>
      </c>
      <c r="B117" cm="1">
        <f t="array" aca="1" ref="B117" ca="1">_xlfn.IFS(A117=-1,0,C117=C116,B116+1,TRUE(),0)</f>
        <v>0</v>
      </c>
      <c r="C117" t="str" cm="1">
        <f t="array" aca="1" ref="C117" ca="1">_xlfn.IFS(A117=-1,"",A117&lt;=ROWS(rng_Projekt),"Projektkosten",A117&lt;=ROWS(rng_Projekt)+ROWS(rng_Personal),"Personalkosten",A117&lt;=ROWS(rng_Projekt)+ROWS(rng_Personal)+ROWS(rng_Miete),"Mietkosten",A117&lt;=ROWS(rng_Projekt)+ROWS(rng_Personal)+ROWS(rng_Miete)+ROWS(rng_Reise),"Reisekosten")</f>
        <v/>
      </c>
      <c r="D117" t="str" cm="1">
        <f t="array" aca="1" ref="D117" ca="1">IF(A117=-1,"",OFFSET(_xlfn.IFS(C117="Projektkosten",rng_Projekt,C117="Personalkosten",rng_Personal,C117="Mietkosten",rng_Miete,C117="Reisekosten",rng_Reise),B117,1,1,1))</f>
        <v/>
      </c>
      <c r="E117" s="95" t="str" cm="1">
        <f t="array" aca="1" ref="E117" ca="1">IF(A117=-1,"",OFFSET(_xlfn.IFS(C117="Projektkosten",rng_Projekt,C117="Personalkosten",rng_Personal,C117="Mietkosten",rng_Miete,C117="Reisekosten",rng_Reise),B117,2,1,1))</f>
        <v/>
      </c>
      <c r="F117" s="95" t="str" cm="1">
        <f t="array" aca="1" ref="F117" ca="1">IF(A117=-1,"",OFFSET(_xlfn.IFS(C117="Projektkosten",rng_Projekt,C117="Personalkosten",rng_Personal,C117="Mietkosten",rng_Miete,C117="Reisekosten",rng_Reise),B117,2,1,1))</f>
        <v/>
      </c>
      <c r="G117" s="95" t="str" cm="1">
        <f t="array" aca="1" ref="G117" ca="1">IF(A117=-1,"",OFFSET(_xlfn.IFS(C117="Projektkosten",rng_Projekt,C117="Personalkosten",rng_Personal,C117="Mietkosten",rng_Miete,C117="Reisekosten",rng_Reise),B117,4,1,1))</f>
        <v/>
      </c>
      <c r="H117" s="95" t="str" cm="1">
        <f t="array" aca="1" ref="H117" ca="1">IF(A117=-1,"",OFFSET(_xlfn.IFS(C117="Projektkosten",rng_Projekt,C117="Personalkosten",rng_Personal,C117="Mietkosten",rng_Miete,C117="Reisekosten",rng_Reise),B117,5,1,1))</f>
        <v/>
      </c>
      <c r="I117" s="95" t="str" cm="1">
        <f t="array" aca="1" ref="I117" ca="1">IF(A117=-1,"",OFFSET(_xlfn.IFS(C117="Projektkosten",rng_Projekt,C117="Personalkosten",rng_Personal,C117="Mietkosten",rng_Miete,C117="Reisekosten",rng_Reise),B117,6,1,1))</f>
        <v/>
      </c>
    </row>
  </sheetData>
  <sheetProtection sheet="1" objects="1" scenarios="1"/>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10042-D61E-42C7-8592-317B201120AF}">
  <sheetPr codeName="Tabelle12">
    <tabColor theme="8"/>
  </sheetPr>
  <dimension ref="A1:G53"/>
  <sheetViews>
    <sheetView topLeftCell="A2" workbookViewId="0">
      <selection activeCell="B16" sqref="B16"/>
    </sheetView>
  </sheetViews>
  <sheetFormatPr baseColWidth="10" defaultColWidth="10.69921875" defaultRowHeight="13.8" x14ac:dyDescent="0.25"/>
  <cols>
    <col min="1" max="1" width="2.8984375" customWidth="1"/>
    <col min="2" max="2" width="10.19921875" customWidth="1"/>
    <col min="3" max="3" width="29.5" customWidth="1"/>
    <col min="4" max="4" width="26.69921875" customWidth="1"/>
    <col min="5" max="5" width="12.69921875" customWidth="1"/>
  </cols>
  <sheetData>
    <row r="1" spans="1:7" ht="30" customHeight="1" x14ac:dyDescent="0.6">
      <c r="B1" s="84" t="s">
        <v>114</v>
      </c>
      <c r="G1" s="105" t="s">
        <v>119</v>
      </c>
    </row>
    <row r="2" spans="1:7" ht="30" customHeight="1" x14ac:dyDescent="0.3">
      <c r="B2" s="191" t="s">
        <v>9</v>
      </c>
      <c r="C2" s="191"/>
      <c r="D2" s="96" t="str">
        <f>IF(_xlfn.CONCAT(prf_Projekt)&lt;&gt;"","Eingabefehler in Abrechnung","")</f>
        <v/>
      </c>
    </row>
    <row r="3" spans="1:7" s="102" customFormat="1" ht="11.4" x14ac:dyDescent="0.2">
      <c r="B3" s="103" t="s">
        <v>117</v>
      </c>
      <c r="C3" s="102">
        <v>1</v>
      </c>
      <c r="D3" s="102">
        <f>max_Nr_Projekt</f>
        <v>12</v>
      </c>
      <c r="E3" s="104">
        <f>MAX(T_Abr_Projektkosten[Nr.])</f>
        <v>12</v>
      </c>
    </row>
    <row r="4" spans="1:7" ht="31.5" customHeight="1" x14ac:dyDescent="0.25">
      <c r="B4" s="100" t="s">
        <v>115</v>
      </c>
      <c r="C4" s="101"/>
      <c r="D4" s="100">
        <v>6</v>
      </c>
    </row>
    <row r="5" spans="1:7" x14ac:dyDescent="0.25">
      <c r="B5" s="97" t="s">
        <v>28</v>
      </c>
      <c r="C5" s="97" t="s">
        <v>44</v>
      </c>
      <c r="D5" s="97" t="s">
        <v>45</v>
      </c>
      <c r="E5" s="98" t="s">
        <v>99</v>
      </c>
    </row>
    <row r="6" spans="1:7" x14ac:dyDescent="0.25">
      <c r="B6" s="25" cm="1">
        <f t="array" aca="1" ref="B6:B11" ca="1">_xlfn._xlws.SORT(INDEX(_xlfn.UNIQUE(_xlfn.RANDARRAY(Stichproben_Projekt^2,1,Stichprobe_Projekt_von,Stichprobe_Projekt_bis,TRUE)), _xlfn.SEQUENCE(Stichproben_Projekt)))</f>
        <v>2</v>
      </c>
      <c r="C6" s="25">
        <f ca="1">VLOOKUP(B6,T_Abr_Projektkosten[],2)</f>
        <v>0</v>
      </c>
      <c r="D6" s="25">
        <f ca="1">VLOOKUP(B6,T_Abr_Projektkosten[],5)</f>
        <v>0</v>
      </c>
      <c r="E6" s="99">
        <f ca="1">SUM(VLOOKUP(B6,T_Abr_Projektkosten[],10),VLOOKUP(B6,T_Abr_Projektkosten[],11))</f>
        <v>0</v>
      </c>
    </row>
    <row r="7" spans="1:7" x14ac:dyDescent="0.25">
      <c r="B7" s="25">
        <f ca="1"/>
        <v>3</v>
      </c>
      <c r="C7" s="25">
        <f ca="1">VLOOKUP(B7,T_Abr_Projektkosten[],2)</f>
        <v>0</v>
      </c>
      <c r="D7" s="25">
        <f ca="1">VLOOKUP(B7,T_Abr_Projektkosten[],5)</f>
        <v>0</v>
      </c>
      <c r="E7" s="99">
        <f ca="1">SUM(VLOOKUP(B7,T_Abr_Projektkosten[],10),VLOOKUP(B7,T_Abr_Projektkosten[],11))</f>
        <v>0</v>
      </c>
    </row>
    <row r="8" spans="1:7" x14ac:dyDescent="0.25">
      <c r="B8" s="25">
        <f ca="1"/>
        <v>6</v>
      </c>
      <c r="C8" s="25">
        <f ca="1">VLOOKUP(B8,T_Abr_Projektkosten[],2)</f>
        <v>0</v>
      </c>
      <c r="D8" s="25">
        <f ca="1">VLOOKUP(B8,T_Abr_Projektkosten[],5)</f>
        <v>0</v>
      </c>
      <c r="E8" s="99">
        <f ca="1">SUM(VLOOKUP(B8,T_Abr_Projektkosten[],10),VLOOKUP(B8,T_Abr_Projektkosten[],11))</f>
        <v>0</v>
      </c>
    </row>
    <row r="9" spans="1:7" x14ac:dyDescent="0.25">
      <c r="B9" s="25">
        <f ca="1"/>
        <v>7</v>
      </c>
      <c r="C9" s="25">
        <f ca="1">VLOOKUP(B9,T_Abr_Projektkosten[],2)</f>
        <v>0</v>
      </c>
      <c r="D9" s="25">
        <f ca="1">VLOOKUP(B9,T_Abr_Projektkosten[],5)</f>
        <v>0</v>
      </c>
      <c r="E9" s="99">
        <f ca="1">SUM(VLOOKUP(B9,T_Abr_Projektkosten[],10),VLOOKUP(B9,T_Abr_Projektkosten[],11))</f>
        <v>0</v>
      </c>
    </row>
    <row r="10" spans="1:7" x14ac:dyDescent="0.25">
      <c r="B10" s="25">
        <f ca="1"/>
        <v>8</v>
      </c>
      <c r="C10" s="25">
        <f ca="1">VLOOKUP(B10,T_Abr_Projektkosten[],2)</f>
        <v>0</v>
      </c>
      <c r="D10" s="25">
        <f ca="1">VLOOKUP(B10,T_Abr_Projektkosten[],5)</f>
        <v>0</v>
      </c>
      <c r="E10" s="99">
        <f ca="1">SUM(VLOOKUP(B10,T_Abr_Projektkosten[],10),VLOOKUP(B10,T_Abr_Projektkosten[],11))</f>
        <v>0</v>
      </c>
    </row>
    <row r="11" spans="1:7" x14ac:dyDescent="0.25">
      <c r="B11" s="25">
        <f ca="1"/>
        <v>9</v>
      </c>
      <c r="C11" s="25">
        <f ca="1">VLOOKUP(B11,T_Abr_Projektkosten[],2)</f>
        <v>0</v>
      </c>
      <c r="D11" s="25">
        <f ca="1">VLOOKUP(B11,T_Abr_Projektkosten[],5)</f>
        <v>0</v>
      </c>
      <c r="E11" s="99">
        <f ca="1">SUM(VLOOKUP(B11,T_Abr_Projektkosten[],10),VLOOKUP(B11,T_Abr_Projektkosten[],11))</f>
        <v>0</v>
      </c>
    </row>
    <row r="13" spans="1:7" ht="36.75" customHeight="1" x14ac:dyDescent="0.25">
      <c r="B13" s="100" t="s">
        <v>116</v>
      </c>
      <c r="C13" s="101"/>
      <c r="D13" s="100"/>
    </row>
    <row r="14" spans="1:7" x14ac:dyDescent="0.25">
      <c r="B14" s="97" t="s">
        <v>28</v>
      </c>
      <c r="C14" s="97" t="s">
        <v>44</v>
      </c>
      <c r="D14" s="97" t="s">
        <v>45</v>
      </c>
      <c r="E14" s="98" t="s">
        <v>99</v>
      </c>
    </row>
    <row r="15" spans="1:7" x14ac:dyDescent="0.25">
      <c r="A15">
        <v>1</v>
      </c>
      <c r="B15" s="25" t="e">
        <f>INDEX(T_Abr_Projektkosten[Nr.],MATCH(LARGE(T_Abr_Projektkosten[Zahlungsbetrag netto (d.h. Ust., Skonti, Rabatte, Gutschriften, Bankspesen, offene Haftrücklässe, etc. abgezogen/aliquote AfA) in EUR],A15),T_Abr_Projektkosten[Zahlungsbetrag netto (d.h. Ust., Skonti, Rabatte, Gutschriften, Bankspesen, offene Haftrücklässe, etc. abgezogen/aliquote AfA) in EUR],0))</f>
        <v>#NUM!</v>
      </c>
      <c r="C15" s="25" t="e">
        <f>VLOOKUP(B15,T_Abr_Projektkosten[],2)</f>
        <v>#NUM!</v>
      </c>
      <c r="D15" s="25" t="e">
        <f>VLOOKUP(B15,T_Abr_Projektkosten[],5)</f>
        <v>#NUM!</v>
      </c>
      <c r="E15" s="99" t="e">
        <f>SUM(VLOOKUP(B15,T_Abr_Projektkosten[],10),VLOOKUP(B15,T_Abr_Projektkosten[],11))</f>
        <v>#NUM!</v>
      </c>
    </row>
    <row r="16" spans="1:7" x14ac:dyDescent="0.25">
      <c r="A16">
        <v>2</v>
      </c>
      <c r="B16" s="25" t="e">
        <f>INDEX(T_Abr_Projektkosten[Nr.],MATCH(LARGE(T_Abr_Projektkosten[Zahlungsbetrag netto (d.h. Ust., Skonti, Rabatte, Gutschriften, Bankspesen, offene Haftrücklässe, etc. abgezogen/aliquote AfA) in EUR],A16),T_Abr_Projektkosten[Zahlungsbetrag netto (d.h. Ust., Skonti, Rabatte, Gutschriften, Bankspesen, offene Haftrücklässe, etc. abgezogen/aliquote AfA) in EUR],0))</f>
        <v>#NUM!</v>
      </c>
      <c r="C16" s="25" t="e">
        <f>VLOOKUP(B16,T_Abr_Projektkosten[],2)</f>
        <v>#NUM!</v>
      </c>
      <c r="D16" s="25" t="e">
        <f>VLOOKUP(B16,T_Abr_Projektkosten[],5)</f>
        <v>#NUM!</v>
      </c>
      <c r="E16" s="99" t="e">
        <f>SUM(VLOOKUP(B16,T_Abr_Projektkosten[],10),VLOOKUP(B16,T_Abr_Projektkosten[],11))</f>
        <v>#NUM!</v>
      </c>
    </row>
    <row r="17" spans="1:5" x14ac:dyDescent="0.25">
      <c r="A17">
        <v>3</v>
      </c>
      <c r="B17" s="25" t="e">
        <f>INDEX(T_Abr_Projektkosten[Nr.],MATCH(LARGE(T_Abr_Projektkosten[Zahlungsbetrag netto (d.h. Ust., Skonti, Rabatte, Gutschriften, Bankspesen, offene Haftrücklässe, etc. abgezogen/aliquote AfA) in EUR],A17),T_Abr_Projektkosten[Zahlungsbetrag netto (d.h. Ust., Skonti, Rabatte, Gutschriften, Bankspesen, offene Haftrücklässe, etc. abgezogen/aliquote AfA) in EUR],0))</f>
        <v>#NUM!</v>
      </c>
      <c r="C17" s="25" t="e">
        <f>VLOOKUP(B17,T_Abr_Projektkosten[],2)</f>
        <v>#NUM!</v>
      </c>
      <c r="D17" s="25" t="e">
        <f>VLOOKUP(B17,T_Abr_Projektkosten[],5)</f>
        <v>#NUM!</v>
      </c>
      <c r="E17" s="99" t="e">
        <f>SUM(VLOOKUP(B17,T_Abr_Projektkosten[],10),VLOOKUP(B17,T_Abr_Projektkosten[],11))</f>
        <v>#NUM!</v>
      </c>
    </row>
    <row r="19" spans="1:5" x14ac:dyDescent="0.25">
      <c r="B19" s="26"/>
    </row>
    <row r="20" spans="1:5" ht="30" customHeight="1" x14ac:dyDescent="0.3">
      <c r="B20" s="191" t="s">
        <v>20</v>
      </c>
      <c r="C20" s="191"/>
      <c r="D20" s="96" t="str">
        <f>IF(_xlfn.CONCAT(prf_Miete)&lt;&gt;"","Eingabefehler in Abrechnung","")</f>
        <v/>
      </c>
    </row>
    <row r="21" spans="1:5" x14ac:dyDescent="0.25">
      <c r="B21" s="103" t="s">
        <v>117</v>
      </c>
      <c r="C21" s="102">
        <f>1</f>
        <v>1</v>
      </c>
      <c r="D21" s="102">
        <f>max_NR_Miete</f>
        <v>7</v>
      </c>
      <c r="E21" s="104">
        <f>MAX(T_Abr_Mietkosten[Nr.])</f>
        <v>7</v>
      </c>
    </row>
    <row r="22" spans="1:5" ht="31.5" customHeight="1" x14ac:dyDescent="0.25">
      <c r="B22" s="100" t="s">
        <v>115</v>
      </c>
      <c r="C22" s="101"/>
      <c r="D22" s="100">
        <v>6</v>
      </c>
    </row>
    <row r="23" spans="1:5" x14ac:dyDescent="0.25">
      <c r="B23" s="97" t="s">
        <v>28</v>
      </c>
      <c r="C23" s="97" t="s">
        <v>44</v>
      </c>
      <c r="D23" s="97" t="s">
        <v>45</v>
      </c>
      <c r="E23" s="98" t="s">
        <v>99</v>
      </c>
    </row>
    <row r="24" spans="1:5" x14ac:dyDescent="0.25">
      <c r="B24" s="25" cm="1">
        <f t="array" aca="1" ref="B24:B29" ca="1">_xlfn._xlws.SORT(INDEX(_xlfn.UNIQUE(_xlfn.RANDARRAY(Stichproben_Miete^2,1,Stichprobe_Miete_von,Stichprobe_Miete_bis,TRUE)), _xlfn.SEQUENCE(Stichproben_Miete)))</f>
        <v>1</v>
      </c>
      <c r="C24" s="25">
        <f ca="1">VLOOKUP(B24,T_Abr_Mietkosten[],2)</f>
        <v>0</v>
      </c>
      <c r="D24" s="25">
        <f ca="1">VLOOKUP(B24,T_Abr_Mietkosten[],5)</f>
        <v>0</v>
      </c>
      <c r="E24" s="99">
        <f ca="1">SUM(VLOOKUP(B24,T_Abr_Mietkosten[],10),VLOOKUP(B24,T_Abr_Mietkosten[],9))</f>
        <v>0</v>
      </c>
    </row>
    <row r="25" spans="1:5" x14ac:dyDescent="0.25">
      <c r="B25" s="25">
        <f ca="1"/>
        <v>2</v>
      </c>
      <c r="C25" s="25">
        <f ca="1">VLOOKUP(B25,T_Abr_Mietkosten[],2)</f>
        <v>0</v>
      </c>
      <c r="D25" s="25">
        <f ca="1">VLOOKUP(B25,T_Abr_Mietkosten[],5)</f>
        <v>0</v>
      </c>
      <c r="E25" s="99">
        <f ca="1">SUM(VLOOKUP(B25,T_Abr_Mietkosten[],10),VLOOKUP(B25,T_Abr_Mietkosten[],9))</f>
        <v>0</v>
      </c>
    </row>
    <row r="26" spans="1:5" x14ac:dyDescent="0.25">
      <c r="B26" s="25">
        <f ca="1"/>
        <v>3</v>
      </c>
      <c r="C26" s="25">
        <f ca="1">VLOOKUP(B26,T_Abr_Mietkosten[],2)</f>
        <v>0</v>
      </c>
      <c r="D26" s="25">
        <f ca="1">VLOOKUP(B26,T_Abr_Mietkosten[],5)</f>
        <v>0</v>
      </c>
      <c r="E26" s="99">
        <f ca="1">SUM(VLOOKUP(B26,T_Abr_Mietkosten[],10),VLOOKUP(B26,T_Abr_Mietkosten[],9))</f>
        <v>0</v>
      </c>
    </row>
    <row r="27" spans="1:5" x14ac:dyDescent="0.25">
      <c r="B27" s="25">
        <f ca="1"/>
        <v>5</v>
      </c>
      <c r="C27" s="25">
        <f ca="1">VLOOKUP(B27,T_Abr_Mietkosten[],2)</f>
        <v>0</v>
      </c>
      <c r="D27" s="25">
        <f ca="1">VLOOKUP(B27,T_Abr_Mietkosten[],5)</f>
        <v>0</v>
      </c>
      <c r="E27" s="99">
        <f ca="1">SUM(VLOOKUP(B27,T_Abr_Mietkosten[],10),VLOOKUP(B27,T_Abr_Mietkosten[],9))</f>
        <v>0</v>
      </c>
    </row>
    <row r="28" spans="1:5" x14ac:dyDescent="0.25">
      <c r="B28" s="25">
        <f ca="1"/>
        <v>6</v>
      </c>
      <c r="C28" s="25">
        <f ca="1">VLOOKUP(B28,T_Abr_Mietkosten[],2)</f>
        <v>0</v>
      </c>
      <c r="D28" s="25">
        <f ca="1">VLOOKUP(B28,T_Abr_Mietkosten[],5)</f>
        <v>0</v>
      </c>
      <c r="E28" s="99">
        <f ca="1">SUM(VLOOKUP(B28,T_Abr_Mietkosten[],10),VLOOKUP(B28,T_Abr_Mietkosten[],9))</f>
        <v>0</v>
      </c>
    </row>
    <row r="29" spans="1:5" x14ac:dyDescent="0.25">
      <c r="B29" s="25">
        <f ca="1"/>
        <v>7</v>
      </c>
      <c r="C29" s="25">
        <f ca="1">VLOOKUP(B29,T_Abr_Mietkosten[],2)</f>
        <v>0</v>
      </c>
      <c r="D29" s="25">
        <f ca="1">VLOOKUP(B29,T_Abr_Mietkosten[],5)</f>
        <v>0</v>
      </c>
      <c r="E29" s="99">
        <f ca="1">SUM(VLOOKUP(B29,T_Abr_Mietkosten[],10),VLOOKUP(B29,T_Abr_Mietkosten[],9))</f>
        <v>0</v>
      </c>
    </row>
    <row r="31" spans="1:5" ht="31.5" customHeight="1" x14ac:dyDescent="0.25">
      <c r="B31" s="100" t="s">
        <v>116</v>
      </c>
      <c r="C31" s="101"/>
      <c r="D31" s="100"/>
    </row>
    <row r="32" spans="1:5" x14ac:dyDescent="0.25">
      <c r="B32" s="97" t="s">
        <v>28</v>
      </c>
      <c r="C32" s="97" t="s">
        <v>44</v>
      </c>
      <c r="D32" s="97" t="s">
        <v>45</v>
      </c>
      <c r="E32" s="98" t="s">
        <v>99</v>
      </c>
    </row>
    <row r="33" spans="1:5" x14ac:dyDescent="0.25">
      <c r="A33">
        <v>1</v>
      </c>
      <c r="B33" s="25" t="e">
        <f>INDEX(T_Abr_Mietkosten[Nr.],MATCH(LARGE(T_Abr_Mietkosten[Zahlungsbetrag netto (d.h. Ust., Skonti, Rabatte, Gutschriften, Bankspesen, offene Haftrücklässe, etc. abgezogen) in EUR],A33),T_Abr_Mietkosten[Zahlungsbetrag netto (d.h. Ust., Skonti, Rabatte, Gutschriften, Bankspesen, offene Haftrücklässe, etc. abgezogen) in EUR],0))</f>
        <v>#NUM!</v>
      </c>
      <c r="C33" s="25" t="e">
        <f>VLOOKUP(B33,T_Abr_Mietkosten[],2)</f>
        <v>#NUM!</v>
      </c>
      <c r="D33" s="25" t="e">
        <f>VLOOKUP(B33,T_Abr_Mietkosten[],5)</f>
        <v>#NUM!</v>
      </c>
      <c r="E33" s="99" t="e">
        <f>SUM(VLOOKUP(B33,T_Abr_Mietkosten[],10),VLOOKUP(B33,T_Abr_Mietkosten[],9))</f>
        <v>#NUM!</v>
      </c>
    </row>
    <row r="34" spans="1:5" x14ac:dyDescent="0.25">
      <c r="A34">
        <v>2</v>
      </c>
      <c r="B34" s="25" t="e">
        <f>INDEX(T_Abr_Mietkosten[Nr.],MATCH(LARGE(T_Abr_Mietkosten[Zahlungsbetrag netto (d.h. Ust., Skonti, Rabatte, Gutschriften, Bankspesen, offene Haftrücklässe, etc. abgezogen) in EUR],A34),T_Abr_Mietkosten[Zahlungsbetrag netto (d.h. Ust., Skonti, Rabatte, Gutschriften, Bankspesen, offene Haftrücklässe, etc. abgezogen) in EUR],0))</f>
        <v>#NUM!</v>
      </c>
      <c r="C34" s="25" t="e">
        <f>VLOOKUP(B34,T_Abr_Mietkosten[],2)</f>
        <v>#NUM!</v>
      </c>
      <c r="D34" s="25" t="e">
        <f>VLOOKUP(B34,T_Abr_Mietkosten[],5)</f>
        <v>#NUM!</v>
      </c>
      <c r="E34" s="99" t="e">
        <f>SUM(VLOOKUP(B34,T_Abr_Mietkosten[],10),VLOOKUP(B34,T_Abr_Mietkosten[],9))</f>
        <v>#NUM!</v>
      </c>
    </row>
    <row r="35" spans="1:5" x14ac:dyDescent="0.25">
      <c r="A35">
        <v>3</v>
      </c>
      <c r="B35" s="25" t="e">
        <f>INDEX(T_Abr_Mietkosten[Nr.],MATCH(LARGE(T_Abr_Mietkosten[Zahlungsbetrag netto (d.h. Ust., Skonti, Rabatte, Gutschriften, Bankspesen, offene Haftrücklässe, etc. abgezogen) in EUR],A35),T_Abr_Mietkosten[Zahlungsbetrag netto (d.h. Ust., Skonti, Rabatte, Gutschriften, Bankspesen, offene Haftrücklässe, etc. abgezogen) in EUR],0))</f>
        <v>#NUM!</v>
      </c>
      <c r="C35" s="25" t="e">
        <f>VLOOKUP(B35,T_Abr_Mietkosten[],2)</f>
        <v>#NUM!</v>
      </c>
      <c r="D35" s="25" t="e">
        <f>VLOOKUP(B35,T_Abr_Mietkosten[],5)</f>
        <v>#NUM!</v>
      </c>
      <c r="E35" s="99" t="e">
        <f>SUM(VLOOKUP(B35,T_Abr_Mietkosten[],10),VLOOKUP(B35,T_Abr_Mietkosten[],9))</f>
        <v>#NUM!</v>
      </c>
    </row>
    <row r="38" spans="1:5" ht="30" customHeight="1" x14ac:dyDescent="0.3">
      <c r="B38" s="191" t="s">
        <v>21</v>
      </c>
      <c r="C38" s="191"/>
      <c r="D38" s="96" t="str">
        <f>IF(_xlfn.CONCAT(prf_Reise)&lt;&gt;"","Eingabefehler in Abrechnung","")</f>
        <v/>
      </c>
    </row>
    <row r="39" spans="1:5" x14ac:dyDescent="0.25">
      <c r="B39" s="103" t="s">
        <v>117</v>
      </c>
      <c r="C39" s="102">
        <f>1</f>
        <v>1</v>
      </c>
      <c r="D39" s="102">
        <f>max_Nr_Reise</f>
        <v>8</v>
      </c>
      <c r="E39" s="104">
        <f>MAX(T_Abr_Reisekosten[Nr.])</f>
        <v>8</v>
      </c>
    </row>
    <row r="40" spans="1:5" ht="31.5" customHeight="1" x14ac:dyDescent="0.25">
      <c r="B40" s="100" t="s">
        <v>115</v>
      </c>
      <c r="C40" s="101"/>
      <c r="D40" s="100">
        <v>6</v>
      </c>
    </row>
    <row r="41" spans="1:5" x14ac:dyDescent="0.25">
      <c r="B41" s="97" t="s">
        <v>28</v>
      </c>
      <c r="C41" s="97" t="s">
        <v>44</v>
      </c>
      <c r="D41" s="97" t="s">
        <v>45</v>
      </c>
      <c r="E41" s="98" t="s">
        <v>99</v>
      </c>
    </row>
    <row r="42" spans="1:5" x14ac:dyDescent="0.25">
      <c r="B42" s="25" cm="1">
        <f t="array" aca="1" ref="B42:B47" ca="1">_xlfn._xlws.SORT(INDEX(_xlfn.UNIQUE(_xlfn.RANDARRAY(Stichproben_Reise^2,1,Stichprobe_Reise_von,Stichprobe_Reise_bis,TRUE)), _xlfn.SEQUENCE(Stichproben_Reise)))</f>
        <v>1</v>
      </c>
      <c r="C42" s="25">
        <f ca="1">VLOOKUP(B42,T_Abr_Reisekosten[],2)</f>
        <v>0</v>
      </c>
      <c r="D42" s="25">
        <f ca="1">VLOOKUP(B42,T_Abr_Reisekosten[],5)</f>
        <v>0</v>
      </c>
      <c r="E42" s="99">
        <f ca="1">SUM(VLOOKUP(B42,T_Abr_Reisekosten[],8),VLOOKUP(B42,T_Abr_Reisekosten[],9))</f>
        <v>0</v>
      </c>
    </row>
    <row r="43" spans="1:5" x14ac:dyDescent="0.25">
      <c r="B43" s="25">
        <f ca="1"/>
        <v>2</v>
      </c>
      <c r="C43" s="25">
        <f ca="1">VLOOKUP(B43,T_Abr_Reisekosten[],2)</f>
        <v>0</v>
      </c>
      <c r="D43" s="25">
        <f ca="1">VLOOKUP(B43,T_Abr_Reisekosten[],5)</f>
        <v>0</v>
      </c>
      <c r="E43" s="99">
        <f ca="1">SUM(VLOOKUP(B43,T_Abr_Reisekosten[],8),VLOOKUP(B43,T_Abr_Reisekosten[],9))</f>
        <v>0</v>
      </c>
    </row>
    <row r="44" spans="1:5" x14ac:dyDescent="0.25">
      <c r="B44" s="25">
        <f ca="1"/>
        <v>3</v>
      </c>
      <c r="C44" s="25">
        <f ca="1">VLOOKUP(B44,T_Abr_Reisekosten[],2)</f>
        <v>0</v>
      </c>
      <c r="D44" s="25">
        <f ca="1">VLOOKUP(B44,T_Abr_Reisekosten[],5)</f>
        <v>0</v>
      </c>
      <c r="E44" s="99">
        <f ca="1">SUM(VLOOKUP(B44,T_Abr_Reisekosten[],8),VLOOKUP(B44,T_Abr_Reisekosten[],9))</f>
        <v>0</v>
      </c>
    </row>
    <row r="45" spans="1:5" x14ac:dyDescent="0.25">
      <c r="B45" s="25">
        <f ca="1"/>
        <v>5</v>
      </c>
      <c r="C45" s="25">
        <f ca="1">VLOOKUP(B45,T_Abr_Reisekosten[],2)</f>
        <v>0</v>
      </c>
      <c r="D45" s="25">
        <f ca="1">VLOOKUP(B45,T_Abr_Reisekosten[],5)</f>
        <v>0</v>
      </c>
      <c r="E45" s="99">
        <f ca="1">SUM(VLOOKUP(B45,T_Abr_Reisekosten[],8),VLOOKUP(B45,T_Abr_Reisekosten[],9))</f>
        <v>0</v>
      </c>
    </row>
    <row r="46" spans="1:5" x14ac:dyDescent="0.25">
      <c r="B46" s="25">
        <f ca="1"/>
        <v>6</v>
      </c>
      <c r="C46" s="25">
        <f ca="1">VLOOKUP(B46,T_Abr_Reisekosten[],2)</f>
        <v>0</v>
      </c>
      <c r="D46" s="25">
        <f ca="1">VLOOKUP(B46,T_Abr_Reisekosten[],5)</f>
        <v>0</v>
      </c>
      <c r="E46" s="99">
        <f ca="1">SUM(VLOOKUP(B46,T_Abr_Reisekosten[],8),VLOOKUP(B46,T_Abr_Reisekosten[],9))</f>
        <v>0</v>
      </c>
    </row>
    <row r="47" spans="1:5" x14ac:dyDescent="0.25">
      <c r="B47" s="25">
        <f ca="1"/>
        <v>7</v>
      </c>
      <c r="C47" s="25">
        <f ca="1">VLOOKUP(B47,T_Abr_Reisekosten[],2)</f>
        <v>0</v>
      </c>
      <c r="D47" s="25">
        <f ca="1">VLOOKUP(B47,T_Abr_Reisekosten[],5)</f>
        <v>0</v>
      </c>
      <c r="E47" s="99">
        <f ca="1">SUM(VLOOKUP(B47,T_Abr_Reisekosten[],8),VLOOKUP(B47,T_Abr_Reisekosten[],9))</f>
        <v>0</v>
      </c>
    </row>
    <row r="49" spans="1:5" ht="31.5" customHeight="1" x14ac:dyDescent="0.25">
      <c r="B49" s="100" t="s">
        <v>116</v>
      </c>
      <c r="C49" s="101"/>
      <c r="D49" s="100"/>
    </row>
    <row r="50" spans="1:5" x14ac:dyDescent="0.25">
      <c r="B50" s="97" t="s">
        <v>28</v>
      </c>
      <c r="C50" s="97" t="s">
        <v>44</v>
      </c>
      <c r="D50" s="97" t="s">
        <v>45</v>
      </c>
      <c r="E50" s="98" t="s">
        <v>99</v>
      </c>
    </row>
    <row r="51" spans="1:5" x14ac:dyDescent="0.25">
      <c r="A51">
        <v>1</v>
      </c>
      <c r="B51" s="25" t="e">
        <f>INDEX(T_Abr_Reisekosten[Nr.],MATCH(LARGE(T_Abr_Reisekosten[Zahlungsbetrag netto (d.h. Ust., Skonti, Rabatte, Gutschriften, Bankspesen, offene Haftrücklässe, etc. abgezogen) in EUR],A51),T_Abr_Reisekosten[Zahlungsbetrag netto (d.h. Ust., Skonti, Rabatte, Gutschriften, Bankspesen, offene Haftrücklässe, etc. abgezogen) in EUR],0))</f>
        <v>#NUM!</v>
      </c>
      <c r="C51" s="25" t="e">
        <f>VLOOKUP(B51,T_Abr_Reisekosten[],2)</f>
        <v>#NUM!</v>
      </c>
      <c r="D51" s="25" t="e">
        <f>VLOOKUP(B51,T_Abr_Reisekosten[],5)</f>
        <v>#NUM!</v>
      </c>
      <c r="E51" s="99" t="e">
        <f>SUM(VLOOKUP(B51,T_Abr_Reisekosten[],8),VLOOKUP(B51,T_Abr_Reisekosten[],9))</f>
        <v>#NUM!</v>
      </c>
    </row>
    <row r="52" spans="1:5" x14ac:dyDescent="0.25">
      <c r="A52">
        <v>2</v>
      </c>
      <c r="B52" s="25" t="e">
        <f>INDEX(T_Abr_Reisekosten[Nr.],MATCH(LARGE(T_Abr_Reisekosten[Zahlungsbetrag netto (d.h. Ust., Skonti, Rabatte, Gutschriften, Bankspesen, offene Haftrücklässe, etc. abgezogen) in EUR],A52),T_Abr_Reisekosten[Zahlungsbetrag netto (d.h. Ust., Skonti, Rabatte, Gutschriften, Bankspesen, offene Haftrücklässe, etc. abgezogen) in EUR],0))</f>
        <v>#NUM!</v>
      </c>
      <c r="C52" s="25" t="e">
        <f>VLOOKUP(B52,T_Abr_Reisekosten[],2)</f>
        <v>#NUM!</v>
      </c>
      <c r="D52" s="25" t="e">
        <f>VLOOKUP(B52,T_Abr_Reisekosten[],5)</f>
        <v>#NUM!</v>
      </c>
      <c r="E52" s="99" t="e">
        <f>SUM(VLOOKUP(B52,T_Abr_Reisekosten[],8),VLOOKUP(B52,T_Abr_Reisekosten[],9))</f>
        <v>#NUM!</v>
      </c>
    </row>
    <row r="53" spans="1:5" x14ac:dyDescent="0.25">
      <c r="A53">
        <v>3</v>
      </c>
      <c r="B53" s="25" t="e">
        <f>INDEX(T_Abr_Reisekosten[Nr.],MATCH(LARGE(T_Abr_Reisekosten[Zahlungsbetrag netto (d.h. Ust., Skonti, Rabatte, Gutschriften, Bankspesen, offene Haftrücklässe, etc. abgezogen) in EUR],A53),T_Abr_Reisekosten[Zahlungsbetrag netto (d.h. Ust., Skonti, Rabatte, Gutschriften, Bankspesen, offene Haftrücklässe, etc. abgezogen) in EUR],0))</f>
        <v>#NUM!</v>
      </c>
      <c r="C53" s="25" t="e">
        <f>VLOOKUP(B53,T_Abr_Reisekosten[],2)</f>
        <v>#NUM!</v>
      </c>
      <c r="D53" s="25" t="e">
        <f>VLOOKUP(B53,T_Abr_Reisekosten[],5)</f>
        <v>#NUM!</v>
      </c>
      <c r="E53" s="99" t="e">
        <f>SUM(VLOOKUP(B53,T_Abr_Reisekosten[],8),VLOOKUP(B53,T_Abr_Reisekosten[],9))</f>
        <v>#NUM!</v>
      </c>
    </row>
  </sheetData>
  <autoFilter ref="B5:D5" xr:uid="{D6A10042-D61E-42C7-8592-317B201120AF}"/>
  <mergeCells count="3">
    <mergeCell ref="B2:C2"/>
    <mergeCell ref="B20:C20"/>
    <mergeCell ref="B38:C38"/>
  </mergeCells>
  <conditionalFormatting sqref="D3">
    <cfRule type="cellIs" dxfId="9" priority="3" operator="greaterThan">
      <formula>$E$3</formula>
    </cfRule>
  </conditionalFormatting>
  <conditionalFormatting sqref="D21">
    <cfRule type="cellIs" dxfId="8" priority="2" operator="greaterThan">
      <formula>$E$3</formula>
    </cfRule>
  </conditionalFormatting>
  <conditionalFormatting sqref="D39">
    <cfRule type="cellIs" dxfId="7" priority="1" operator="greaterThan">
      <formula>$E$3</formula>
    </cfRule>
  </conditionalFormatting>
  <pageMargins left="0.7" right="0.7" top="0.78740157499999996" bottom="0.78740157499999996"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B271E-A567-4032-AD32-1532CEFBEED3}">
  <sheetPr codeName="Tabelle13"/>
  <dimension ref="A1:M13"/>
  <sheetViews>
    <sheetView workbookViewId="0">
      <selection activeCell="I13" sqref="I13"/>
    </sheetView>
  </sheetViews>
  <sheetFormatPr baseColWidth="10" defaultColWidth="10.69921875" defaultRowHeight="13.8" x14ac:dyDescent="0.25"/>
  <cols>
    <col min="3" max="3" width="17.19921875" bestFit="1" customWidth="1"/>
    <col min="4" max="4" width="15.69921875" customWidth="1"/>
    <col min="8" max="8" width="40.09765625" bestFit="1" customWidth="1"/>
    <col min="9" max="9" width="11.3984375" bestFit="1" customWidth="1"/>
  </cols>
  <sheetData>
    <row r="1" spans="1:13" ht="13.95" customHeight="1" x14ac:dyDescent="0.25">
      <c r="A1" s="51" t="s">
        <v>60</v>
      </c>
      <c r="C1" t="s">
        <v>71</v>
      </c>
      <c r="D1" t="s">
        <v>18</v>
      </c>
      <c r="F1" t="s">
        <v>78</v>
      </c>
      <c r="H1" s="157"/>
      <c r="I1" s="157"/>
      <c r="J1" s="157"/>
      <c r="K1" s="157"/>
      <c r="L1" s="157"/>
      <c r="M1" s="157"/>
    </row>
    <row r="2" spans="1:13" x14ac:dyDescent="0.25">
      <c r="A2" s="50" t="s">
        <v>61</v>
      </c>
      <c r="C2" t="s">
        <v>9</v>
      </c>
      <c r="D2" t="s">
        <v>72</v>
      </c>
      <c r="F2" t="s">
        <v>80</v>
      </c>
      <c r="H2" t="s">
        <v>83</v>
      </c>
      <c r="I2" s="62">
        <v>20</v>
      </c>
    </row>
    <row r="3" spans="1:13" x14ac:dyDescent="0.25">
      <c r="A3" s="50" t="s">
        <v>62</v>
      </c>
      <c r="C3" t="s">
        <v>9</v>
      </c>
      <c r="D3" t="s">
        <v>73</v>
      </c>
      <c r="F3" t="s">
        <v>79</v>
      </c>
      <c r="H3" t="s">
        <v>84</v>
      </c>
      <c r="I3" s="62">
        <v>400</v>
      </c>
    </row>
    <row r="4" spans="1:13" x14ac:dyDescent="0.25">
      <c r="A4" s="50" t="s">
        <v>63</v>
      </c>
      <c r="C4" t="s">
        <v>19</v>
      </c>
      <c r="D4" t="s">
        <v>19</v>
      </c>
      <c r="F4" t="s">
        <v>81</v>
      </c>
      <c r="H4" t="s">
        <v>85</v>
      </c>
      <c r="I4" s="62">
        <v>20</v>
      </c>
    </row>
    <row r="5" spans="1:13" x14ac:dyDescent="0.25">
      <c r="A5" s="50" t="s">
        <v>64</v>
      </c>
      <c r="C5" t="s">
        <v>20</v>
      </c>
      <c r="D5" t="s">
        <v>20</v>
      </c>
      <c r="H5" t="s">
        <v>101</v>
      </c>
      <c r="I5" s="62">
        <v>5000</v>
      </c>
    </row>
    <row r="6" spans="1:13" x14ac:dyDescent="0.25">
      <c r="A6" s="50" t="s">
        <v>65</v>
      </c>
      <c r="C6" t="s">
        <v>21</v>
      </c>
      <c r="D6" t="s">
        <v>21</v>
      </c>
      <c r="H6" t="s">
        <v>104</v>
      </c>
      <c r="I6" s="62">
        <v>5000</v>
      </c>
    </row>
    <row r="7" spans="1:13" x14ac:dyDescent="0.25">
      <c r="A7" s="50" t="s">
        <v>66</v>
      </c>
      <c r="H7" t="s">
        <v>122</v>
      </c>
      <c r="I7" s="62">
        <v>25000</v>
      </c>
    </row>
    <row r="8" spans="1:13" x14ac:dyDescent="0.25">
      <c r="A8" s="50" t="s">
        <v>67</v>
      </c>
      <c r="H8" t="s">
        <v>123</v>
      </c>
      <c r="I8" s="62">
        <v>4800</v>
      </c>
    </row>
    <row r="9" spans="1:13" x14ac:dyDescent="0.25">
      <c r="A9" s="50" t="s">
        <v>49</v>
      </c>
      <c r="H9" t="s">
        <v>124</v>
      </c>
      <c r="I9" s="62">
        <v>19200</v>
      </c>
    </row>
    <row r="10" spans="1:13" x14ac:dyDescent="0.25">
      <c r="A10" s="50" t="s">
        <v>68</v>
      </c>
    </row>
    <row r="11" spans="1:13" x14ac:dyDescent="0.25">
      <c r="A11" s="50" t="s">
        <v>50</v>
      </c>
    </row>
    <row r="12" spans="1:13" x14ac:dyDescent="0.25">
      <c r="A12" s="50" t="s">
        <v>69</v>
      </c>
    </row>
    <row r="13" spans="1:13" x14ac:dyDescent="0.25">
      <c r="A13" s="49" t="s">
        <v>70</v>
      </c>
    </row>
  </sheetData>
  <sheetProtection sheet="1" objects="1" scenarios="1"/>
  <mergeCells count="1">
    <mergeCell ref="H1:M1"/>
  </mergeCells>
  <phoneticPr fontId="9" type="noConversion"/>
  <pageMargins left="0.7" right="0.7" top="0.78740157499999996" bottom="0.78740157499999996" header="0.3" footer="0.3"/>
  <tableParts count="3">
    <tablePart r:id="rId1"/>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785471A-D20E-4EBC-A0E9-C91CA90C2E7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14</vt:i4>
      </vt:variant>
      <vt:variant>
        <vt:lpstr>Benannte Bereiche</vt:lpstr>
      </vt:variant>
      <vt:variant>
        <vt:i4>71</vt:i4>
      </vt:variant>
    </vt:vector>
  </HeadingPairs>
  <TitlesOfParts>
    <vt:vector size="85" baseType="lpstr">
      <vt:lpstr>Anleitung</vt:lpstr>
      <vt:lpstr>Projektkosten</vt:lpstr>
      <vt:lpstr>Abrechnung Projektkosten</vt:lpstr>
      <vt:lpstr>Personalkosten</vt:lpstr>
      <vt:lpstr>Abrechnung Personalkosten</vt:lpstr>
      <vt:lpstr>Mietkosten</vt:lpstr>
      <vt:lpstr>Abrechnung Mietkosten</vt:lpstr>
      <vt:lpstr>Reisekosten</vt:lpstr>
      <vt:lpstr>Abrechnung Reisekosten</vt:lpstr>
      <vt:lpstr>Kostenübersicht</vt:lpstr>
      <vt:lpstr>Kostenauswertung</vt:lpstr>
      <vt:lpstr>Auswertung_Rechnungen</vt:lpstr>
      <vt:lpstr>Stichproben</vt:lpstr>
      <vt:lpstr>Konfiguration</vt:lpstr>
      <vt:lpstr>Ansprech_Person</vt:lpstr>
      <vt:lpstr>Antrag_Datum</vt:lpstr>
      <vt:lpstr>FN_Name</vt:lpstr>
      <vt:lpstr>Kostenauswertung!lst_Gender</vt:lpstr>
      <vt:lpstr>lst_Gender</vt:lpstr>
      <vt:lpstr>max_Investitionskosten</vt:lpstr>
      <vt:lpstr>max_Mietkosten</vt:lpstr>
      <vt:lpstr>max_NR_Miete</vt:lpstr>
      <vt:lpstr>max_Nr_Projekt</vt:lpstr>
      <vt:lpstr>max_Nr_Reise</vt:lpstr>
      <vt:lpstr>max_Perskosten_Monat</vt:lpstr>
      <vt:lpstr>max_Perskosten_Person</vt:lpstr>
      <vt:lpstr>max_Perskosten_Total</vt:lpstr>
      <vt:lpstr>max_Reisekosten</vt:lpstr>
      <vt:lpstr>min_Std_Pers_Monat</vt:lpstr>
      <vt:lpstr>Kostenauswertung!N_MietBezeichnung</vt:lpstr>
      <vt:lpstr>N_MietBezeichnung</vt:lpstr>
      <vt:lpstr>N_Monate</vt:lpstr>
      <vt:lpstr>Kostenauswertung!N_Name</vt:lpstr>
      <vt:lpstr>N_Name</vt:lpstr>
      <vt:lpstr>Kostenauswertung!N_Reisekosten</vt:lpstr>
      <vt:lpstr>N_Reisekosten</vt:lpstr>
      <vt:lpstr>Pers_Stundensatz</vt:lpstr>
      <vt:lpstr>Kostenauswertung!prf_Miete</vt:lpstr>
      <vt:lpstr>prf_Miete</vt:lpstr>
      <vt:lpstr>Kostenauswertung!prf_Personal</vt:lpstr>
      <vt:lpstr>prf_Personal</vt:lpstr>
      <vt:lpstr>Kostenauswertung!prf_Projekt</vt:lpstr>
      <vt:lpstr>prf_Projekt</vt:lpstr>
      <vt:lpstr>Kostenauswertung!prf_Reise</vt:lpstr>
      <vt:lpstr>prf_Reise</vt:lpstr>
      <vt:lpstr>Projekt_Name</vt:lpstr>
      <vt:lpstr>Kostenauswertung!Start_Projekt_Arbeitspakete</vt:lpstr>
      <vt:lpstr>Start_Projekt_Arbeitspakete</vt:lpstr>
      <vt:lpstr>Stichprobe_Miete_bis</vt:lpstr>
      <vt:lpstr>Stichprobe_Miete_von</vt:lpstr>
      <vt:lpstr>Stichprobe_Projekt_bis</vt:lpstr>
      <vt:lpstr>Stichprobe_Projekt_von</vt:lpstr>
      <vt:lpstr>Stichprobe_Reise_bis</vt:lpstr>
      <vt:lpstr>Stichprobe_Reise_von</vt:lpstr>
      <vt:lpstr>Stichproben_Miete</vt:lpstr>
      <vt:lpstr>Stichproben_Projekt</vt:lpstr>
      <vt:lpstr>Stichproben_Reise</vt:lpstr>
      <vt:lpstr>Sum_Miete</vt:lpstr>
      <vt:lpstr>Sum_Miete_genehmigt</vt:lpstr>
      <vt:lpstr>Sum_Miete_netto</vt:lpstr>
      <vt:lpstr>Sum_Miete_USt</vt:lpstr>
      <vt:lpstr>Sum_Personal</vt:lpstr>
      <vt:lpstr>Sum_Personal_genehmigt</vt:lpstr>
      <vt:lpstr>Sum_Projekt</vt:lpstr>
      <vt:lpstr>Sum_Projekt_genehmigt</vt:lpstr>
      <vt:lpstr>Sum_Projekt_netto</vt:lpstr>
      <vt:lpstr>Sum_Projekt_USt</vt:lpstr>
      <vt:lpstr>Sum_Reise</vt:lpstr>
      <vt:lpstr>Sum_Reise_genehmigt</vt:lpstr>
      <vt:lpstr>Sum_Reise_netto</vt:lpstr>
      <vt:lpstr>Sum_USt</vt:lpstr>
      <vt:lpstr>Summe_Mietkosten</vt:lpstr>
      <vt:lpstr>Summe_Personalkosten</vt:lpstr>
      <vt:lpstr>Summe_Projektkosten</vt:lpstr>
      <vt:lpstr>Summe_Reisekosten</vt:lpstr>
      <vt:lpstr>U_1</vt:lpstr>
      <vt:lpstr>U_2</vt:lpstr>
      <vt:lpstr>U_3</vt:lpstr>
      <vt:lpstr>U_4</vt:lpstr>
      <vt:lpstr>U_5</vt:lpstr>
      <vt:lpstr>U_FFFF</vt:lpstr>
      <vt:lpstr>Ü_Mietkosten</vt:lpstr>
      <vt:lpstr>Ü_Personalkosten</vt:lpstr>
      <vt:lpstr>Ü_Projektkosten</vt:lpstr>
      <vt:lpstr>Ü_Reisekosten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Tröscher Elena Maria</dc:creator>
  <cp:lastModifiedBy>Schanderl Julia Maria</cp:lastModifiedBy>
  <dcterms:created xsi:type="dcterms:W3CDTF">2021-02-08T14:43:55Z</dcterms:created>
  <dcterms:modified xsi:type="dcterms:W3CDTF">2023-04-05T14:23:03Z</dcterms:modified>
</cp:coreProperties>
</file>