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updateLinks="never" defaultThemeVersion="124226"/>
  <mc:AlternateContent xmlns:mc="http://schemas.openxmlformats.org/markup-compatibility/2006">
    <mc:Choice Requires="x15">
      <x15ac:absPath xmlns:x15ac="http://schemas.microsoft.com/office/spreadsheetml/2010/11/ac" url="J:\3_Marketing\Förderungen\1_Aktuell_2020\aws Digitalisierung\Industrie 4.0\"/>
    </mc:Choice>
  </mc:AlternateContent>
  <xr:revisionPtr revIDLastSave="0" documentId="13_ncr:1_{5382A98F-CB02-427B-BC8C-33C9F81B3D32}" xr6:coauthVersionLast="45" xr6:coauthVersionMax="45" xr10:uidLastSave="{00000000-0000-0000-0000-000000000000}"/>
  <bookViews>
    <workbookView xWindow="-120" yWindow="-120" windowWidth="29040" windowHeight="15840" xr2:uid="{00000000-000D-0000-FFFF-FFFF00000000}"/>
  </bookViews>
  <sheets>
    <sheet name="aws Industrie 4.0" sheetId="13" r:id="rId1"/>
    <sheet name="KPC M11+14" sheetId="10" state="hidden" r:id="rId2"/>
    <sheet name="Erläutg. M11+14" sheetId="11" state="hidden" r:id="rId3"/>
  </sheets>
  <externalReferences>
    <externalReference r:id="rId4"/>
  </externalReferences>
  <definedNames>
    <definedName name="CO">[1]Abfrageboxen!$D$2:$D$6</definedName>
    <definedName name="_xlnm.Print_Area" localSheetId="1">'KPC M11+14'!$A$1:$F$48</definedName>
    <definedName name="_xlnm.Print_Titles" localSheetId="0">'aws Industrie 4.0'!$9:$9</definedName>
    <definedName name="gering">'aws Industrie 4.0'!$E$27:$E$29</definedName>
    <definedName name="GMD">'aws Industrie 4.0'!$E$35:$E$37</definedName>
    <definedName name="GMD_">'aws Industrie 4.0'!$E$35:$E$37</definedName>
    <definedName name="GMH">'aws Industrie 4.0'!$E$27:$E$29</definedName>
    <definedName name="Green">[1]Abfrageboxen!$L$2:$L$4</definedName>
    <definedName name="Klima">[1]Abfrageboxen!$J$2:$J$5</definedName>
    <definedName name="KO">[1]Abfrageboxen!$B$2:$B$4</definedName>
    <definedName name="KO_Krit">'aws Industrie 4.0'!$B$74:$B$76</definedName>
    <definedName name="NGD">'aws Industrie 4.0'!$E$35:$E$37</definedName>
    <definedName name="Print_Area" localSheetId="1">'KPC M11+14'!$A$1:$F$48</definedName>
    <definedName name="Projektgröße">'aws Industrie 4.0'!$B$82:$B$84</definedName>
    <definedName name="Strategie">'aws Industrie 4.0'!$B$78:$B$80</definedName>
    <definedName name="Technische_Inhalte">'aws Industrie 4.0'!$B$86:$B$88</definedName>
    <definedName name="Voraussetzungen">'aws Industrie 4.0'!$B$71:$B$72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13" l="1"/>
  <c r="H28" i="13"/>
  <c r="H29" i="13"/>
  <c r="F31" i="13"/>
  <c r="H31" i="13" s="1"/>
  <c r="F32" i="13"/>
  <c r="H32" i="13" s="1"/>
  <c r="F30" i="13"/>
  <c r="H30" i="13" s="1"/>
  <c r="F59" i="13"/>
  <c r="H59" i="13" s="1"/>
  <c r="F60" i="13"/>
  <c r="H60" i="13" s="1"/>
  <c r="F54" i="13"/>
  <c r="H54" i="13" s="1"/>
  <c r="J54" i="13" s="1"/>
  <c r="F55" i="13"/>
  <c r="H55" i="13" s="1"/>
  <c r="F56" i="13"/>
  <c r="H56" i="13" s="1"/>
  <c r="F57" i="13"/>
  <c r="H57" i="13" s="1"/>
  <c r="F58" i="13"/>
  <c r="H58" i="13" s="1"/>
  <c r="F51" i="13"/>
  <c r="H51" i="13" s="1"/>
  <c r="F52" i="13"/>
  <c r="H52" i="13" s="1"/>
  <c r="F53" i="13"/>
  <c r="H53" i="13" s="1"/>
  <c r="F39" i="13"/>
  <c r="H39" i="13" s="1"/>
  <c r="F49" i="13"/>
  <c r="H49" i="13" s="1"/>
  <c r="F50" i="13"/>
  <c r="H50" i="13" s="1"/>
  <c r="F38" i="13"/>
  <c r="H38" i="13" s="1"/>
  <c r="F23" i="13"/>
  <c r="H23" i="13" s="1"/>
  <c r="F24" i="13"/>
  <c r="H24" i="13" s="1"/>
  <c r="F25" i="13"/>
  <c r="H25" i="13" s="1"/>
  <c r="F22" i="13"/>
  <c r="H22" i="13" s="1"/>
  <c r="F11" i="13"/>
  <c r="H11" i="13" s="1"/>
  <c r="F12" i="13"/>
  <c r="H12" i="13" s="1"/>
  <c r="F10" i="13"/>
  <c r="H10" i="13" s="1"/>
  <c r="F46" i="10"/>
  <c r="F42" i="10"/>
  <c r="H40" i="10"/>
  <c r="I38" i="10"/>
  <c r="F38" i="10"/>
  <c r="G38" i="10"/>
  <c r="I36" i="10"/>
  <c r="F36" i="10"/>
  <c r="G36" i="10" s="1"/>
  <c r="I33" i="10"/>
  <c r="F33" i="10"/>
  <c r="G33" i="10"/>
  <c r="I31" i="10"/>
  <c r="F31" i="10"/>
  <c r="G31" i="10" s="1"/>
  <c r="I28" i="10"/>
  <c r="I40" i="10" s="1"/>
  <c r="F28" i="10"/>
  <c r="G28" i="10"/>
  <c r="I24" i="10"/>
  <c r="F24" i="10"/>
  <c r="F40" i="10" s="1"/>
  <c r="G40" i="10" s="1"/>
  <c r="G24" i="10"/>
  <c r="F21" i="10"/>
  <c r="F13" i="10"/>
  <c r="F7" i="10"/>
  <c r="J55" i="13" l="1"/>
  <c r="J58" i="13"/>
  <c r="F47" i="10"/>
  <c r="F48" i="10" s="1"/>
  <c r="J38" i="13"/>
  <c r="J49" i="13"/>
  <c r="J22" i="13"/>
  <c r="J30" i="13"/>
  <c r="J64" i="13" s="1"/>
  <c r="J10" i="13"/>
  <c r="J61" i="13" l="1"/>
</calcChain>
</file>

<file path=xl/sharedStrings.xml><?xml version="1.0" encoding="utf-8"?>
<sst xmlns="http://schemas.openxmlformats.org/spreadsheetml/2006/main" count="229" uniqueCount="178">
  <si>
    <t>Kriterium</t>
  </si>
  <si>
    <t>Projektselektion im Rahmen des IWB EFRE 2014-2020</t>
  </si>
  <si>
    <r>
      <t xml:space="preserve">Für Maßnahmen in der </t>
    </r>
    <r>
      <rPr>
        <b/>
        <sz val="9"/>
        <color theme="1"/>
        <rFont val="Calibri"/>
        <family val="2"/>
        <scheme val="minor"/>
      </rPr>
      <t>Prioritätsachse 3</t>
    </r>
    <r>
      <rPr>
        <sz val="9"/>
        <color theme="1"/>
        <rFont val="Calibri"/>
        <family val="2"/>
        <scheme val="minor"/>
      </rPr>
      <t xml:space="preserve">: Unterstützung des Wandels zu einer CO2 armen Wirtschaft, der </t>
    </r>
    <r>
      <rPr>
        <b/>
        <sz val="9"/>
        <color theme="1"/>
        <rFont val="Calibri"/>
        <family val="2"/>
        <scheme val="minor"/>
      </rPr>
      <t>Investitionspriorität 4b</t>
    </r>
    <r>
      <rPr>
        <sz val="9"/>
        <color theme="1"/>
        <rFont val="Calibri"/>
        <family val="2"/>
        <scheme val="minor"/>
      </rPr>
      <t>: Energieeffizienz / erneuerbare Energien in Unternehmen oder</t>
    </r>
    <r>
      <rPr>
        <b/>
        <sz val="9"/>
        <color theme="1"/>
        <rFont val="Calibri"/>
        <family val="2"/>
        <scheme val="minor"/>
      </rPr>
      <t xml:space="preserve"> Investitionspriorität</t>
    </r>
    <r>
      <rPr>
        <sz val="9"/>
        <color theme="1"/>
        <rFont val="Calibri"/>
        <family val="2"/>
        <scheme val="minor"/>
      </rPr>
      <t xml:space="preserve"> </t>
    </r>
    <r>
      <rPr>
        <b/>
        <sz val="9"/>
        <color theme="1"/>
        <rFont val="Calibri"/>
        <family val="2"/>
        <scheme val="minor"/>
      </rPr>
      <t>4e</t>
    </r>
    <r>
      <rPr>
        <sz val="9"/>
        <color theme="1"/>
        <rFont val="Calibri"/>
        <family val="2"/>
        <scheme val="minor"/>
      </rPr>
      <t>: Strategien zur Einsparung von CO2</t>
    </r>
  </si>
  <si>
    <t xml:space="preserve">Die Vergabe von Fördermitteln im Rahmen des gegenständlichen Programmes erfolgt grundsätzlich auf Basis der Förderrichtlinien für die Umweltförderung im Inland bzw. der Förderrichtlinien für Betriebliche Abwassermaßnahmen, in denen die Fördervoraussetzungen festgelegt sind sowie auf den beihilfenrechtlich relevanten Bestimmungen. </t>
  </si>
  <si>
    <t>Interne Anmerkungen:</t>
  </si>
  <si>
    <t>Folgende Punkte spielen bei der Beantwortung eine Rolle:</t>
  </si>
  <si>
    <t>1.</t>
  </si>
  <si>
    <t>Formale Kriterien für die nationale Förderungsfähigkeit</t>
  </si>
  <si>
    <t>1.1.</t>
  </si>
  <si>
    <t>Das Projekt ist aus formaler Hinsicht förderfähig.</t>
  </si>
  <si>
    <t>Zulässige Vorhabensart, Fristwahrende Antragsstellung, Beachtung der beihilferechtlichen und vergaberechtlichen Bestimmungen</t>
  </si>
  <si>
    <t>1.2.</t>
  </si>
  <si>
    <t>Das Projekt ist aus technischer Hinsicht förderfähig.</t>
  </si>
  <si>
    <t>Technische Auflagen</t>
  </si>
  <si>
    <t>1.3.</t>
  </si>
  <si>
    <t>Das Projekt ist aus wirtschaftlicher Hinsicht förderfähig.</t>
  </si>
  <si>
    <t>Ammortisationsberechnungen</t>
  </si>
  <si>
    <t>1.4.</t>
  </si>
  <si>
    <t>Der Begünstigte ist aus formaler Hinsicht förderungsfähig.</t>
  </si>
  <si>
    <t>Zulässige Rechtsform, Wirtschaftliche Leistungsfähigkeit</t>
  </si>
  <si>
    <t>2.</t>
  </si>
  <si>
    <t>Formale Kriterien für eine EFRE Kofinanzierung</t>
  </si>
  <si>
    <t>2.1.</t>
  </si>
  <si>
    <t>Fragebogen („Awareness tool“) für Querschnittsthemen wurde ausgefüllt, Bestätigung des Projektträgers, dass die Zielsetzungen der Querschnittsthemen (Nachhaltigkeit und Chan-cengleichheit und Nichtdiskriminierung) beachtet werden, liegt vor</t>
  </si>
  <si>
    <t>2.2.</t>
  </si>
  <si>
    <t>Bis jetzt entspricht das Projekt den beihilfenrechtlichen Bestimmungen nach Artikel 107 AEUV*</t>
  </si>
  <si>
    <t>*Vertrag über die Arbeitsweise der Europäischen Union</t>
  </si>
  <si>
    <t>2.3.</t>
  </si>
  <si>
    <t>Die Projektauswahl erfolgt nicht diskriminierend und transparent?</t>
  </si>
  <si>
    <t>2.4.</t>
  </si>
  <si>
    <t>Projekt fällt in den Geltungsbereich des Fonds und einer Interventionskategorie und kann einer Programmmaßnahme zugeordnet werden (Art 125(3) lit. b)-g) Dach-VO)</t>
  </si>
  <si>
    <t>2.5.</t>
  </si>
  <si>
    <t>Das Projekt erfüllt die Mindestprojektgröße (&gt; 15.000 Euro Investitionskosten)</t>
  </si>
  <si>
    <t>Die genaue Mindestprojektgröße ist noch festzulegen.</t>
  </si>
  <si>
    <t>2.6.</t>
  </si>
  <si>
    <t>Begünstigter verfügt über die administrative, finanzielle und operationelle Leistungsfähigkeit zur Erfüllung der Bedingungen</t>
  </si>
  <si>
    <t>Abfrage mittels BKI ausreichend?</t>
  </si>
  <si>
    <t>3.</t>
  </si>
  <si>
    <t>Inhaltliche Kriterien</t>
  </si>
  <si>
    <r>
      <t xml:space="preserve">Das zur Auswahl stehende Projekt muss </t>
    </r>
    <r>
      <rPr>
        <b/>
        <sz val="10"/>
        <color theme="1"/>
        <rFont val="Calibri"/>
        <family val="2"/>
        <scheme val="minor"/>
      </rPr>
      <t>mindestens 1,5 von 3 möglichen effiktiven Punkten</t>
    </r>
    <r>
      <rPr>
        <sz val="10"/>
        <color theme="1"/>
        <rFont val="Calibri"/>
        <family val="2"/>
        <scheme val="minor"/>
      </rPr>
      <t xml:space="preserve"> erreichen, damit eine EFRE-Kofinanzierung möglich ist.</t>
    </r>
  </si>
  <si>
    <t>Auswahlkriterium</t>
  </si>
  <si>
    <t>Klassifizierung</t>
  </si>
  <si>
    <t>Vergebene Punkte</t>
  </si>
  <si>
    <t>Effektive Bewertung</t>
  </si>
  <si>
    <t>Gewichtung</t>
  </si>
  <si>
    <t>Maximale Bepunktung</t>
  </si>
  <si>
    <t>3.1.</t>
  </si>
  <si>
    <r>
      <t>Positiver Umweltbeitrag: Reduktion t CO</t>
    </r>
    <r>
      <rPr>
        <vertAlign val="subscript"/>
        <sz val="10"/>
        <color rgb="FF000000"/>
        <rFont val="Calibri"/>
        <family val="2"/>
        <scheme val="minor"/>
      </rPr>
      <t>2</t>
    </r>
    <r>
      <rPr>
        <sz val="10"/>
        <color rgb="FF000000"/>
        <rFont val="Calibri"/>
        <family val="2"/>
        <scheme val="minor"/>
      </rPr>
      <t>/a</t>
    </r>
  </si>
  <si>
    <t>&gt; 50 t/a</t>
  </si>
  <si>
    <t>&gt; 10 bis 50 t/a</t>
  </si>
  <si>
    <t>bis 10 t/a</t>
  </si>
  <si>
    <t>bis 1 t/a oder weniger</t>
  </si>
  <si>
    <t>3.2.</t>
  </si>
  <si>
    <t>KMU</t>
  </si>
  <si>
    <t>klein</t>
  </si>
  <si>
    <t>mittel</t>
  </si>
  <si>
    <t>groß</t>
  </si>
  <si>
    <t>3.3.</t>
  </si>
  <si>
    <t>Innovationsgrad</t>
  </si>
  <si>
    <t>Innovativ</t>
  </si>
  <si>
    <t>"State of the art"</t>
  </si>
  <si>
    <t>3.4.</t>
  </si>
  <si>
    <t>Effekte im Sinne der Klimaziele</t>
  </si>
  <si>
    <t>Energieeffizienz</t>
  </si>
  <si>
    <t>Sollte ein Projekt beiden Schwerpunkten zuzuordnen sein, ist der überwiegende Teil zu bestimmen und dem jeweiligen Bereich zuzuschreiben.</t>
  </si>
  <si>
    <t>Einsatz Erneuerbare</t>
  </si>
  <si>
    <t>Keine</t>
  </si>
  <si>
    <t>3.5.</t>
  </si>
  <si>
    <t>"Green enterprise"</t>
  </si>
  <si>
    <t>Ja</t>
  </si>
  <si>
    <r>
      <t xml:space="preserve">Ist das Unternehmen des Begünstigten z.B. mit dem </t>
    </r>
    <r>
      <rPr>
        <b/>
        <i/>
        <sz val="10"/>
        <color theme="1"/>
        <rFont val="Calibri"/>
        <family val="2"/>
        <scheme val="minor"/>
      </rPr>
      <t>Österreichischen Umweltzeiche</t>
    </r>
    <r>
      <rPr>
        <i/>
        <sz val="10"/>
        <color theme="1"/>
        <rFont val="Calibri"/>
        <family val="2"/>
        <scheme val="minor"/>
      </rPr>
      <t>n</t>
    </r>
    <r>
      <rPr>
        <sz val="10"/>
        <color theme="1"/>
        <rFont val="Calibri"/>
        <family val="2"/>
        <scheme val="minor"/>
      </rPr>
      <t xml:space="preserve"> ausgezeichnet </t>
    </r>
    <r>
      <rPr>
        <b/>
        <u/>
        <sz val="10"/>
        <color theme="1"/>
        <rFont val="Calibri"/>
        <family val="2"/>
        <scheme val="minor"/>
      </rPr>
      <t>oder</t>
    </r>
    <r>
      <rPr>
        <sz val="10"/>
        <color theme="1"/>
        <rFont val="Calibri"/>
        <family val="2"/>
        <scheme val="minor"/>
      </rPr>
      <t xml:space="preserve"> weist es eine </t>
    </r>
    <r>
      <rPr>
        <b/>
        <i/>
        <sz val="10"/>
        <color theme="1"/>
        <rFont val="Calibri"/>
        <family val="2"/>
        <scheme val="minor"/>
      </rPr>
      <t>EMAS Zertifizierung</t>
    </r>
    <r>
      <rPr>
        <sz val="10"/>
        <color theme="1"/>
        <rFont val="Calibri"/>
        <family val="2"/>
        <scheme val="minor"/>
      </rPr>
      <t xml:space="preserve"> auf </t>
    </r>
    <r>
      <rPr>
        <b/>
        <u/>
        <sz val="10"/>
        <color theme="1"/>
        <rFont val="Calibri"/>
        <family val="2"/>
        <scheme val="minor"/>
      </rPr>
      <t>oder</t>
    </r>
    <r>
      <rPr>
        <sz val="10"/>
        <color theme="1"/>
        <rFont val="Calibri"/>
        <family val="2"/>
        <scheme val="minor"/>
      </rPr>
      <t xml:space="preserve"> liegen </t>
    </r>
    <r>
      <rPr>
        <i/>
        <sz val="10"/>
        <color theme="1"/>
        <rFont val="Calibri"/>
        <family val="2"/>
        <scheme val="minor"/>
      </rPr>
      <t>vergleichbare Auszeichnungen(</t>
    </r>
    <r>
      <rPr>
        <b/>
        <i/>
        <sz val="10"/>
        <color theme="1"/>
        <rFont val="Calibri"/>
        <family val="2"/>
        <scheme val="minor"/>
      </rPr>
      <t>ISO 14001, ISO 50001</t>
    </r>
    <r>
      <rPr>
        <i/>
        <sz val="10"/>
        <color theme="1"/>
        <rFont val="Calibri"/>
        <family val="2"/>
        <scheme val="minor"/>
      </rPr>
      <t>)</t>
    </r>
    <r>
      <rPr>
        <sz val="10"/>
        <color theme="1"/>
        <rFont val="Calibri"/>
        <family val="2"/>
        <scheme val="minor"/>
      </rPr>
      <t xml:space="preserve"> vor, ist ein Punkt zu vergeben.</t>
    </r>
  </si>
  <si>
    <t>Nein</t>
  </si>
  <si>
    <t>3.6.</t>
  </si>
  <si>
    <t>Chancengleichkeits- und Nichtdiskriminierungsauszeichnung des Unternehmens</t>
  </si>
  <si>
    <t xml:space="preserve">Auszeichnung bzw. Nominierung in den vergangengen 5 Jahren:
- Staatspreis „Familienfreundlichster Betrieb“ 
- DiversCity Preis der Wirtschaftskammer, etc.
- Zertifizierung:
    Audit berufundfamilie, Audit hochschuleundfamilie
    Audit berufundfamilie für Gesundheits- und  Pflege- einrichtungen,  Audit familienfreundlichegemeinde 
- andere Maßnahmen, die die Gleichstellung im Unternehmen / Institution berücksichtigen (Unternehmenskindergarten, Papawochen, Migrationsbeauftragte/r, Diversitybeauftragte/r etc.)
</t>
  </si>
  <si>
    <t>Gesamtpunkteanzahl:</t>
  </si>
  <si>
    <t>4.</t>
  </si>
  <si>
    <t>Zuordnung der Investitionspriorität</t>
  </si>
  <si>
    <t>4.1.</t>
  </si>
  <si>
    <t>Projektstandort liegt im Bundesland Steiermark und verfügt über ein Smart City Konzept?</t>
  </si>
  <si>
    <t>5.</t>
  </si>
  <si>
    <t>Selektionsergebnis</t>
  </si>
  <si>
    <t>5.1.</t>
  </si>
  <si>
    <t>EFRE Kofinanzierung laut formaler und inhaltlicher Kriterien förderungsfähig?</t>
  </si>
  <si>
    <t>5.2.</t>
  </si>
  <si>
    <t>In Investitionspriorität</t>
  </si>
  <si>
    <t>Formale Kriterien für alle Projekte laut Draft</t>
  </si>
  <si>
    <t>Enthalten in KPC Checkliste</t>
  </si>
  <si>
    <t>Punkt 2.4</t>
  </si>
  <si>
    <t>Punkt 1.4 und Punkt 2.6</t>
  </si>
  <si>
    <t>Falls das Projekt bereits vor Einreichen des Antrags begonnen wurde: Sämtliche geltenden und für das Projekt relevanten Rechtsvorschriften wurden eingehalten</t>
  </si>
  <si>
    <t>(Punkt 1.1) EU kofinanzierte Projekte der KPC werden nach AGVO gefördert wodurch ein Beginn der Maßnahme vor Antragsstellung ausgeschlossen ist</t>
  </si>
  <si>
    <t>Projekt umfasst keine Aktivitäten mit Wiedereinziehungsverfahren gemäß Artikel 71 (betrifft nur Infrastruktur und Investitionen)</t>
  </si>
  <si>
    <t xml:space="preserve">Punkt 1.4 </t>
  </si>
  <si>
    <t>Punkt 2.1</t>
  </si>
  <si>
    <t>Soweit feststellbar beachtet das Projekt beihilfenrechtlichen Bestimmungen</t>
  </si>
  <si>
    <t>Punkt 1.1</t>
  </si>
  <si>
    <t>Soweit feststellbar beachtet das Projekt vergaberechtliche Bestimmungen</t>
  </si>
  <si>
    <t>Mindestprojektgröße erreicht (Schwellenwerte gemäß EFRE-Reformagenda – Beschluss zu begründeten und nachvollziehbar dokumentierten Ausnahmen möglich)</t>
  </si>
  <si>
    <t>Punkt 2.5</t>
  </si>
  <si>
    <t>ZwiSts M11: KPC, WiBAG, KWF, NÖ (WST3), OÖ (Wi), SFG; M14: KPC</t>
  </si>
  <si>
    <t>Erreichte gewichtete Punkte (Umrechnung auf Skala 0-100)</t>
  </si>
  <si>
    <t>nein</t>
  </si>
  <si>
    <t>Betriebsdatenerfassungssystem</t>
  </si>
  <si>
    <t>Prozessleitsystem</t>
  </si>
  <si>
    <t>geringe Veränderung</t>
  </si>
  <si>
    <t>deutliche Veränderung</t>
  </si>
  <si>
    <t>Strategische Ziele</t>
  </si>
  <si>
    <t>Was soll sich im Unternehmen durch das Projekt ändern?
Ist eine geringfügige Änderung oder eine deutliche Änderung angestrebt?</t>
  </si>
  <si>
    <t>nein
geringe Veränderung
deutliche Veränderung</t>
  </si>
  <si>
    <t>Optimierung bestehender Geschäftsprozesse</t>
  </si>
  <si>
    <t>Neue Innovationsprozesse</t>
  </si>
  <si>
    <t>Neue Geschäftsmodelle</t>
  </si>
  <si>
    <t>Neue Dienstleistungen und Services</t>
  </si>
  <si>
    <t>ja</t>
  </si>
  <si>
    <t>Verbesserung der vertikalen Integration und vernetzte Produktionssysteme</t>
  </si>
  <si>
    <t>Informationsgenerierung aus den Daten und Verwendung der Daten für Analyse, Steuerungsprozesse</t>
  </si>
  <si>
    <t>Digitaler Austausch von Dispositionsdaten mit Zulieferern bzw. Kunden</t>
  </si>
  <si>
    <t>Softwaresystem zur Produktionsplanung und Steuerung über die Grenzen einer Betriebsstätte hinweg</t>
  </si>
  <si>
    <t>Echtzeitnahes Produktionssystem</t>
  </si>
  <si>
    <t>Techniken zur Automatisierung und Steuerung der internen Logistik</t>
  </si>
  <si>
    <t>Flexible Fertigungszellen</t>
  </si>
  <si>
    <t>Digitalen Systeme zur Bereitstellung von Zeichnungen oder Arbeitsplänen</t>
  </si>
  <si>
    <t>Unterkriterium</t>
  </si>
  <si>
    <t>innerbetrieblich genutztes Softwaresystem zur Produktionsplanung und Steuerung</t>
  </si>
  <si>
    <t>Eine Erfüllung dieses Kriteriums ist notwendige Bedingung für eine angestrebte Veränderung von Geschäftsmodellen, oder für neue Dienstleistungen und Services</t>
  </si>
  <si>
    <t>Hat das Vorhaben Auswirkungen auf den  Datenfluss über die Grenzen einer Betriebsstätte hinweg?</t>
  </si>
  <si>
    <t>Hat das Vorhaben Auswirkungen auf den  Datenfluss innerhalb des Unternehmens/ der Betriebsstätte?</t>
  </si>
  <si>
    <t>Technologien für die sichere Mensch-Maschine-Kooperation (z.B. Assistenzroboter)</t>
  </si>
  <si>
    <t>Mobile/drahtlose Geräte für die Programmierung und Bedienung der Anlagen</t>
  </si>
  <si>
    <t>Sind derartige Investitionsgegenstände wesentlicher Bestandteil des Vorhabens?</t>
  </si>
  <si>
    <t>Erläuterung</t>
  </si>
  <si>
    <t>Augmented Reality Systeme / Virtual Reality Systeme</t>
  </si>
  <si>
    <t>Verbesserung der Organisation und Personalentwicklung</t>
  </si>
  <si>
    <t>In welchem Bereich  setzt das Unternehmen erkennbare Maßnahmen  in die Qualifikation, Weiterbildung und Verbesserung der Arbeitsbedingungen ?</t>
  </si>
  <si>
    <t>Arbeitsorganisation</t>
  </si>
  <si>
    <t>Produktionsorganisation und -management</t>
  </si>
  <si>
    <t>Höherqualifikation und Weiterbildung</t>
  </si>
  <si>
    <t>trifft nicht zu</t>
  </si>
  <si>
    <t xml:space="preserve">
Es liegt ein aussagekräftiger Implementationsplan vor</t>
  </si>
  <si>
    <t xml:space="preserve">nur wenn Modul Invest 4_4 beantragt und Modul Plan 4_4 nicht gleichzeitig beantragt ist: </t>
  </si>
  <si>
    <t>Voraussetzungen
K.O. Kriterien</t>
  </si>
  <si>
    <t>Projektinhalte im Detail und geplante Auswirkungen</t>
  </si>
  <si>
    <t>Antwortmöglichkeiten</t>
  </si>
  <si>
    <t>Punkte</t>
  </si>
  <si>
    <t>ja = OK</t>
  </si>
  <si>
    <t>trifft nicht zu
ja = OK
nein = K.O. Kriterium erfüllt</t>
  </si>
  <si>
    <t>nein = K.O. Kriterium erfüllt</t>
  </si>
  <si>
    <t>Punkte * Gewichtung</t>
  </si>
  <si>
    <t>Relation zu Afa</t>
  </si>
  <si>
    <t>Relation zu Cash Flow</t>
  </si>
  <si>
    <t>erforderliche interne Ressourcen</t>
  </si>
  <si>
    <t>gering</t>
  </si>
  <si>
    <t>hoch</t>
  </si>
  <si>
    <t xml:space="preserve">gering = Investition &lt; AfA                   
mittel = Investition &lt; 2-fache AfA   
hoch = Investition &gt; 2-fache AfA    </t>
  </si>
  <si>
    <t xml:space="preserve">gering = Gesamtprojektkosten &lt; Cash Flow                  
mittel = Gesamtprojektkosten &lt; 2-facher Cash Flow
hoch = Gesamtprojektkosten &gt; 2-fache Cash Flow    </t>
  </si>
  <si>
    <t>gering = interne Ressourcen &lt; 6 Personenmonate  
mittel = interne Ressourcen &lt; 12 Personenmonate
hoch = interne Ressourcen &gt; 12 Personenmonate</t>
  </si>
  <si>
    <t>ja 
nein</t>
  </si>
  <si>
    <t xml:space="preserve">nein 
geringe Veränderung 
deutliche Veränderung </t>
  </si>
  <si>
    <t xml:space="preserve">Wenn Konzeptphase eingereicht, dann "trifft nicht zu" eingeben </t>
  </si>
  <si>
    <t xml:space="preserve"> nein</t>
  </si>
  <si>
    <t>KO Kriterium</t>
  </si>
  <si>
    <t>Etwas geringere Gewichtung, da eigentlich Voraussetzung für eine erfolgreiche I4.0 Implementierung</t>
  </si>
  <si>
    <t>Interessant wären hier Hybride Produkte (Kombiprodukte). ZB Produkt plus Service, Dienstleistung.</t>
  </si>
  <si>
    <t>Trifft den Kern von I4.0. Ohne die intelligente Nutzung zT bereits vorhandener Daten zur Modellbildung bzw. für die Optimierung der Produktionsflüsse und die Erfüllung der Kundenerwartungen ist der Übergang einer reinen CIM-Umgebung in eine I4.0 Umgebung eigentlich nicht erfüllt.</t>
  </si>
  <si>
    <t>Ausweitung des Einsatzes netzgesteuerter Robotersysteme
(CPPS - Cyber-Physische Produktionssysteme)</t>
  </si>
  <si>
    <t>Gesamtpunktezahl</t>
  </si>
  <si>
    <t>Produktionsplanungs- 
oder Unternehmensleitsystem</t>
  </si>
  <si>
    <t>Kommentar zur Bewertung
Verbale Erläuterung unbedingt erforderlich</t>
  </si>
  <si>
    <r>
      <rPr>
        <sz val="8"/>
        <color rgb="FF103578"/>
        <rFont val="Arial"/>
        <family val="2"/>
      </rPr>
      <t>Sind im Unternehmen grundlegende Elemente digitaler Systeme bereits vorhanden?</t>
    </r>
    <r>
      <rPr>
        <sz val="8"/>
        <color theme="1"/>
        <rFont val="Arial"/>
        <family val="2"/>
      </rPr>
      <t xml:space="preserve">
</t>
    </r>
    <r>
      <rPr>
        <sz val="8"/>
        <color rgb="FF00A5EE"/>
        <rFont val="Arial"/>
        <family val="2"/>
      </rPr>
      <t>Zumindest eines der nebenstehenden Elemente muss vorhanden sein</t>
    </r>
  </si>
  <si>
    <t>Bewertungsschema</t>
  </si>
  <si>
    <t>Vertiefung der horizontalen Datenintegration</t>
  </si>
  <si>
    <r>
      <rPr>
        <sz val="8"/>
        <color rgb="FF103578"/>
        <rFont val="Arial Black"/>
        <family val="2"/>
      </rPr>
      <t>Relative Projektgröße</t>
    </r>
    <r>
      <rPr>
        <b/>
        <sz val="8"/>
        <color theme="1"/>
        <rFont val="Arial"/>
        <family val="2"/>
      </rPr>
      <t xml:space="preserve">
</t>
    </r>
    <r>
      <rPr>
        <sz val="8"/>
        <color rgb="FF103578"/>
        <rFont val="Arial"/>
        <family val="2"/>
      </rPr>
      <t>bezogen auf das gesamte  Projekt 
-  Planung, Umsetzung und Schulung</t>
    </r>
    <r>
      <rPr>
        <sz val="8"/>
        <color theme="1"/>
        <rFont val="Arial"/>
        <family val="2"/>
      </rPr>
      <t xml:space="preserve">
</t>
    </r>
    <r>
      <rPr>
        <sz val="8"/>
        <color rgb="FF00A5EE"/>
        <rFont val="Arial"/>
        <family val="2"/>
      </rPr>
      <t>Insgesamt ist hier mindestens 1 Punkt zu erreichen, sonst KO</t>
    </r>
  </si>
  <si>
    <t>Wie hoch sind die spezifischen Industrie 4.0 - Investitionen im Verhältnis zur AfA ?
In welchem Verhältnis stehen die gesamten Projektkosten zum Cash Flow?
Welcher Anteil der Mitarbeiterinnen und Mitarbeiter ist direkt am Projekt beteiligt?</t>
  </si>
  <si>
    <r>
      <t xml:space="preserve">Antwort
</t>
    </r>
    <r>
      <rPr>
        <sz val="8"/>
        <color rgb="FF103578"/>
        <rFont val="Arial"/>
        <family val="2"/>
      </rPr>
      <t>(Dropdown
mit rechter
Maustaste)</t>
    </r>
  </si>
  <si>
    <t>Ge-
wichtung</t>
  </si>
  <si>
    <t>Gesamt-
punkte</t>
  </si>
  <si>
    <r>
      <rPr>
        <sz val="20"/>
        <color rgb="FF103578"/>
        <rFont val="Arial Black"/>
        <family val="2"/>
      </rPr>
      <t xml:space="preserve">aws </t>
    </r>
    <r>
      <rPr>
        <sz val="20"/>
        <color rgb="FF103578"/>
        <rFont val="Arial"/>
        <family val="2"/>
      </rPr>
      <t xml:space="preserve">Digitalisierung
</t>
    </r>
    <r>
      <rPr>
        <b/>
        <sz val="10"/>
        <color rgb="FF103578"/>
        <rFont val="Arial"/>
        <family val="2"/>
      </rPr>
      <t>Digitale Transformation bei Produktionsunternehmen - Industrie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</si>
</sst>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_-[$€-2]\ * #,##0.00_-;\-[$€-2]\ * #,##0.00_-;_-[$€-2]\ * &quot;-&quot;??_-"/>
  </numFmts>
  <fonts count="58" x14ac:knownFonts="1">
    <font>
      <sz val="11"/>
      <color theme="1"/>
      <name val="Calibri"/>
      <family val="2"/>
      <scheme val="minor"/>
    </font>
    <font>
      <sz val="10"/>
      <color theme="1"/>
      <name val="Calibri"/>
      <family val="2"/>
      <scheme val="minor"/>
    </font>
    <font>
      <sz val="11"/>
      <color theme="1"/>
      <name val="Arial"/>
      <family val="2"/>
    </font>
    <font>
      <sz val="11"/>
      <color theme="1"/>
      <name val="Calibri"/>
      <family val="2"/>
      <scheme val="minor"/>
    </font>
    <font>
      <b/>
      <sz val="11"/>
      <color theme="1"/>
      <name val="Calibri"/>
      <family val="2"/>
      <scheme val="minor"/>
    </font>
    <font>
      <sz val="10"/>
      <color theme="1"/>
      <name val="Arial"/>
      <family val="2"/>
    </font>
    <font>
      <sz val="10"/>
      <name val="Arial"/>
      <family val="2"/>
    </font>
    <font>
      <b/>
      <sz val="14"/>
      <color theme="1"/>
      <name val="Calibri"/>
      <family val="2"/>
      <scheme val="minor"/>
    </font>
    <font>
      <sz val="9"/>
      <color theme="1"/>
      <name val="Calibri"/>
      <family val="2"/>
      <scheme val="minor"/>
    </font>
    <font>
      <b/>
      <sz val="9"/>
      <color theme="1"/>
      <name val="Calibri"/>
      <family val="2"/>
      <scheme val="minor"/>
    </font>
    <font>
      <sz val="11"/>
      <name val="Verdana"/>
      <family val="2"/>
    </font>
    <font>
      <sz val="9"/>
      <name val="Calibri"/>
      <family val="2"/>
      <scheme val="minor"/>
    </font>
    <font>
      <u/>
      <sz val="10"/>
      <color theme="1"/>
      <name val="Calibri"/>
      <family val="2"/>
      <scheme val="minor"/>
    </font>
    <font>
      <sz val="11"/>
      <color rgb="FF00B050"/>
      <name val="Calibri"/>
      <family val="2"/>
      <scheme val="minor"/>
    </font>
    <font>
      <sz val="10"/>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vertAlign val="subscript"/>
      <sz val="10"/>
      <color rgb="FF000000"/>
      <name val="Calibri"/>
      <family val="2"/>
      <scheme val="minor"/>
    </font>
    <font>
      <b/>
      <i/>
      <sz val="10"/>
      <color theme="1"/>
      <name val="Calibri"/>
      <family val="2"/>
      <scheme val="minor"/>
    </font>
    <font>
      <i/>
      <sz val="10"/>
      <color theme="1"/>
      <name val="Calibri"/>
      <family val="2"/>
      <scheme val="minor"/>
    </font>
    <font>
      <b/>
      <u/>
      <sz val="10"/>
      <color theme="1"/>
      <name val="Calibri"/>
      <family val="2"/>
      <scheme val="minor"/>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name val="Arial"/>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i/>
      <sz val="11"/>
      <color rgb="FF00B050"/>
      <name val="Arial"/>
      <family val="2"/>
    </font>
    <font>
      <sz val="8"/>
      <color rgb="FF0000FF"/>
      <name val="Arial"/>
      <family val="2"/>
    </font>
    <font>
      <sz val="8"/>
      <color rgb="FFFF0000"/>
      <name val="Arial"/>
      <family val="2"/>
    </font>
    <font>
      <sz val="8"/>
      <color theme="1"/>
      <name val="Arial"/>
      <family val="2"/>
    </font>
    <font>
      <b/>
      <sz val="8"/>
      <color theme="1"/>
      <name val="Arial"/>
      <family val="2"/>
    </font>
    <font>
      <sz val="8"/>
      <name val="Arial"/>
      <family val="2"/>
    </font>
    <font>
      <sz val="8"/>
      <color rgb="FF103578"/>
      <name val="Arial Black"/>
      <family val="2"/>
    </font>
    <font>
      <sz val="8"/>
      <color rgb="FF103578"/>
      <name val="Arial"/>
      <family val="2"/>
    </font>
    <font>
      <sz val="8"/>
      <color rgb="FF00A5EE"/>
      <name val="Arial"/>
      <family val="2"/>
    </font>
    <font>
      <b/>
      <sz val="8"/>
      <color rgb="FF103578"/>
      <name val="Arial Black"/>
      <family val="2"/>
    </font>
    <font>
      <sz val="8"/>
      <color theme="1"/>
      <name val="Arial Black"/>
      <family val="2"/>
    </font>
    <font>
      <u/>
      <sz val="18"/>
      <color rgb="FF103578"/>
      <name val="Arial Black"/>
      <family val="2"/>
    </font>
    <font>
      <sz val="10"/>
      <color rgb="FF103578"/>
      <name val="Arial Black"/>
      <family val="2"/>
    </font>
    <font>
      <b/>
      <sz val="8"/>
      <color rgb="FFC00000"/>
      <name val="Arial"/>
      <family val="2"/>
    </font>
    <font>
      <sz val="18"/>
      <color rgb="FF103578"/>
      <name val="Arial Black"/>
      <family val="2"/>
    </font>
    <font>
      <sz val="20"/>
      <color rgb="FF103578"/>
      <name val="Arial Black"/>
      <family val="2"/>
    </font>
    <font>
      <sz val="20"/>
      <color rgb="FF103578"/>
      <name val="Arial"/>
      <family val="2"/>
    </font>
    <font>
      <b/>
      <sz val="10"/>
      <color rgb="FF103578"/>
      <name val="Arial"/>
      <family val="2"/>
    </font>
  </fonts>
  <fills count="3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6" tint="0.59999389629810485"/>
        <bgColor indexed="64"/>
      </patternFill>
    </fill>
    <fill>
      <patternFill patternType="solid">
        <fgColor rgb="FF00A5EE"/>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rgb="FF00A5EE"/>
      </bottom>
      <diagonal/>
    </border>
    <border>
      <left/>
      <right/>
      <top style="thin">
        <color rgb="FF00A5EE"/>
      </top>
      <bottom style="thin">
        <color rgb="FF00A5EE"/>
      </bottom>
      <diagonal/>
    </border>
    <border>
      <left/>
      <right/>
      <top style="thin">
        <color rgb="FF00A5EE"/>
      </top>
      <bottom/>
      <diagonal/>
    </border>
    <border>
      <left/>
      <right/>
      <top style="thin">
        <color theme="0"/>
      </top>
      <bottom style="thin">
        <color rgb="FF00A5EE"/>
      </bottom>
      <diagonal/>
    </border>
    <border>
      <left/>
      <right/>
      <top style="thin">
        <color rgb="FF00A5EE"/>
      </top>
      <bottom style="thick">
        <color rgb="FF00A5EE"/>
      </bottom>
      <diagonal/>
    </border>
    <border>
      <left/>
      <right/>
      <top/>
      <bottom style="thick">
        <color rgb="FF00A5EE"/>
      </bottom>
      <diagonal/>
    </border>
    <border>
      <left/>
      <right/>
      <top style="thick">
        <color rgb="FF00A5EE"/>
      </top>
      <bottom style="thick">
        <color rgb="FF00A5EE"/>
      </bottom>
      <diagonal/>
    </border>
    <border>
      <left/>
      <right/>
      <top style="thick">
        <color rgb="FF00A5EE"/>
      </top>
      <bottom/>
      <diagonal/>
    </border>
    <border>
      <left/>
      <right/>
      <top style="thick">
        <color rgb="FF00A5EE"/>
      </top>
      <bottom style="thin">
        <color rgb="FF00A5EE"/>
      </bottom>
      <diagonal/>
    </border>
    <border>
      <left/>
      <right/>
      <top/>
      <bottom style="thin">
        <color theme="0"/>
      </bottom>
      <diagonal/>
    </border>
  </borders>
  <cellStyleXfs count="53">
    <xf numFmtId="0" fontId="0" fillId="0" borderId="0"/>
    <xf numFmtId="0" fontId="2" fillId="0" borderId="0"/>
    <xf numFmtId="0" fontId="10" fillId="0" borderId="0"/>
    <xf numFmtId="0" fontId="10" fillId="0" borderId="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3" borderId="0" applyNumberFormat="0" applyBorder="0" applyAlignment="0" applyProtection="0"/>
    <xf numFmtId="0" fontId="24" fillId="24" borderId="14" applyNumberFormat="0" applyAlignment="0" applyProtection="0"/>
    <xf numFmtId="0" fontId="25" fillId="24" borderId="15" applyNumberFormat="0" applyAlignment="0" applyProtection="0"/>
    <xf numFmtId="0" fontId="26" fillId="11" borderId="15" applyNumberFormat="0" applyAlignment="0" applyProtection="0"/>
    <xf numFmtId="0" fontId="27" fillId="0" borderId="16" applyNumberFormat="0" applyFill="0" applyAlignment="0" applyProtection="0"/>
    <xf numFmtId="0" fontId="28" fillId="0" borderId="0" applyNumberFormat="0" applyFill="0" applyBorder="0" applyAlignment="0" applyProtection="0"/>
    <xf numFmtId="166" fontId="6" fillId="0" borderId="0" applyFont="0" applyFill="0" applyBorder="0" applyAlignment="0" applyProtection="0"/>
    <xf numFmtId="0" fontId="29" fillId="8" borderId="0" applyNumberFormat="0" applyBorder="0" applyAlignment="0" applyProtection="0"/>
    <xf numFmtId="164" fontId="30" fillId="0" borderId="0" applyFont="0" applyFill="0" applyBorder="0" applyAlignment="0" applyProtection="0"/>
    <xf numFmtId="0" fontId="31" fillId="25" borderId="0" applyNumberFormat="0" applyBorder="0" applyAlignment="0" applyProtection="0"/>
    <xf numFmtId="0" fontId="10" fillId="26" borderId="17" applyNumberFormat="0" applyFont="0" applyAlignment="0" applyProtection="0"/>
    <xf numFmtId="9" fontId="30" fillId="0" borderId="0" applyFont="0" applyFill="0" applyBorder="0" applyAlignment="0" applyProtection="0"/>
    <xf numFmtId="0" fontId="32" fillId="7" borderId="0" applyNumberFormat="0" applyBorder="0" applyAlignment="0" applyProtection="0"/>
    <xf numFmtId="0" fontId="10" fillId="0" borderId="0"/>
    <xf numFmtId="0" fontId="6" fillId="0" borderId="0"/>
    <xf numFmtId="0" fontId="6" fillId="0" borderId="0"/>
    <xf numFmtId="0" fontId="30" fillId="0" borderId="0"/>
    <xf numFmtId="0" fontId="33" fillId="0" borderId="18" applyNumberFormat="0" applyFill="0" applyAlignment="0" applyProtection="0"/>
    <xf numFmtId="0" fontId="34" fillId="0" borderId="19" applyNumberFormat="0" applyFill="0" applyAlignment="0" applyProtection="0"/>
    <xf numFmtId="0" fontId="35" fillId="0" borderId="20"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21" applyNumberFormat="0" applyFill="0" applyAlignment="0" applyProtection="0"/>
    <xf numFmtId="0" fontId="38" fillId="0" borderId="0" applyNumberFormat="0" applyFill="0" applyBorder="0" applyAlignment="0" applyProtection="0"/>
    <xf numFmtId="0" fontId="39" fillId="27" borderId="22" applyNumberFormat="0" applyAlignment="0" applyProtection="0"/>
    <xf numFmtId="9" fontId="22" fillId="0" borderId="0" applyFont="0" applyFill="0" applyBorder="0" applyAlignment="0" applyProtection="0"/>
  </cellStyleXfs>
  <cellXfs count="236">
    <xf numFmtId="0" fontId="0" fillId="0" borderId="0" xfId="0"/>
    <xf numFmtId="0" fontId="3" fillId="4" borderId="0" xfId="1" applyFont="1" applyFill="1"/>
    <xf numFmtId="0" fontId="12" fillId="4" borderId="0" xfId="1" applyFont="1" applyFill="1"/>
    <xf numFmtId="0" fontId="3" fillId="4" borderId="0" xfId="1" applyFont="1" applyFill="1" applyAlignment="1">
      <alignment horizontal="right"/>
    </xf>
    <xf numFmtId="0" fontId="1" fillId="4" borderId="0" xfId="1" applyFont="1" applyFill="1"/>
    <xf numFmtId="0" fontId="4" fillId="2" borderId="1" xfId="1" applyFont="1" applyFill="1" applyBorder="1" applyAlignment="1">
      <alignment horizontal="right"/>
    </xf>
    <xf numFmtId="0" fontId="4" fillId="2" borderId="2" xfId="1" applyFont="1" applyFill="1" applyBorder="1" applyAlignment="1"/>
    <xf numFmtId="0" fontId="4" fillId="2" borderId="4" xfId="1" applyFont="1" applyFill="1" applyBorder="1" applyAlignment="1"/>
    <xf numFmtId="0" fontId="13" fillId="2" borderId="1" xfId="1" applyFont="1" applyFill="1" applyBorder="1" applyAlignment="1">
      <alignment horizontal="center" vertical="center"/>
    </xf>
    <xf numFmtId="0" fontId="1" fillId="4" borderId="1" xfId="1" applyFont="1" applyFill="1" applyBorder="1" applyAlignment="1">
      <alignment horizontal="right"/>
    </xf>
    <xf numFmtId="0" fontId="14" fillId="5" borderId="1" xfId="3" applyFont="1" applyFill="1" applyBorder="1" applyAlignment="1" applyProtection="1">
      <alignment horizontal="center"/>
      <protection locked="0"/>
    </xf>
    <xf numFmtId="0" fontId="1" fillId="4" borderId="0" xfId="1" applyFont="1" applyFill="1" applyBorder="1" applyAlignment="1">
      <alignment horizontal="right"/>
    </xf>
    <xf numFmtId="0" fontId="1" fillId="4" borderId="1" xfId="1" applyFont="1" applyFill="1" applyBorder="1" applyAlignment="1">
      <alignment horizontal="right" vertical="center"/>
    </xf>
    <xf numFmtId="0" fontId="14" fillId="5" borderId="1" xfId="3" applyFont="1" applyFill="1" applyBorder="1" applyAlignment="1" applyProtection="1">
      <alignment horizontal="center" vertical="center"/>
      <protection locked="0"/>
    </xf>
    <xf numFmtId="0" fontId="1" fillId="4" borderId="0" xfId="1" applyFont="1" applyFill="1" applyAlignment="1">
      <alignment vertical="center"/>
    </xf>
    <xf numFmtId="0" fontId="1" fillId="4" borderId="0" xfId="1" applyFont="1" applyFill="1" applyBorder="1" applyAlignment="1">
      <alignment horizontal="right" vertical="center"/>
    </xf>
    <xf numFmtId="0" fontId="3" fillId="4" borderId="0" xfId="1" applyFont="1" applyFill="1" applyAlignment="1">
      <alignment vertical="center"/>
    </xf>
    <xf numFmtId="0" fontId="3" fillId="4" borderId="1" xfId="1" applyFont="1" applyFill="1" applyBorder="1" applyAlignment="1">
      <alignment horizontal="right"/>
    </xf>
    <xf numFmtId="0" fontId="16" fillId="4" borderId="1" xfId="1" applyFont="1" applyFill="1" applyBorder="1" applyAlignment="1">
      <alignment vertical="center" wrapText="1"/>
    </xf>
    <xf numFmtId="0" fontId="16" fillId="4" borderId="1" xfId="1" applyFont="1" applyFill="1" applyBorder="1" applyAlignment="1">
      <alignment horizontal="center" vertical="center" wrapText="1"/>
    </xf>
    <xf numFmtId="0" fontId="17" fillId="4" borderId="1" xfId="1" applyFont="1" applyFill="1" applyBorder="1" applyAlignment="1">
      <alignment horizontal="center" vertical="center" wrapText="1"/>
    </xf>
    <xf numFmtId="165" fontId="17" fillId="4" borderId="1" xfId="1" applyNumberFormat="1" applyFont="1" applyFill="1" applyBorder="1" applyAlignment="1">
      <alignment horizontal="center" vertical="center" wrapText="1"/>
    </xf>
    <xf numFmtId="0" fontId="1" fillId="4" borderId="0" xfId="1" applyFont="1" applyFill="1" applyAlignment="1">
      <alignment vertical="center" wrapText="1"/>
    </xf>
    <xf numFmtId="0" fontId="1" fillId="4" borderId="0" xfId="1" applyFont="1" applyFill="1" applyAlignment="1">
      <alignment horizontal="left" vertical="center" wrapText="1"/>
    </xf>
    <xf numFmtId="0" fontId="5" fillId="0" borderId="7" xfId="1" applyFont="1" applyBorder="1" applyAlignment="1">
      <alignment vertical="center"/>
    </xf>
    <xf numFmtId="0" fontId="4" fillId="4" borderId="1" xfId="1" applyFont="1" applyFill="1" applyBorder="1" applyAlignment="1">
      <alignment vertical="center"/>
    </xf>
    <xf numFmtId="0" fontId="3" fillId="4" borderId="1" xfId="1" applyFont="1" applyFill="1" applyBorder="1" applyAlignment="1">
      <alignment vertical="center"/>
    </xf>
    <xf numFmtId="0" fontId="3" fillId="4" borderId="1" xfId="1" applyFont="1" applyFill="1" applyBorder="1" applyAlignment="1">
      <alignment horizontal="center" vertical="center"/>
    </xf>
    <xf numFmtId="2" fontId="4" fillId="4" borderId="1" xfId="1" applyNumberFormat="1" applyFont="1" applyFill="1" applyBorder="1" applyAlignment="1">
      <alignment horizontal="center" vertical="center"/>
    </xf>
    <xf numFmtId="9" fontId="3" fillId="4" borderId="1" xfId="1" applyNumberFormat="1" applyFont="1" applyFill="1" applyBorder="1" applyAlignment="1">
      <alignment horizontal="center" vertical="center"/>
    </xf>
    <xf numFmtId="2" fontId="3" fillId="4" borderId="1" xfId="1" applyNumberFormat="1" applyFont="1" applyFill="1" applyBorder="1" applyAlignment="1">
      <alignment horizontal="center" vertical="center"/>
    </xf>
    <xf numFmtId="0" fontId="3" fillId="4" borderId="0" xfId="1" applyFont="1" applyFill="1" applyAlignment="1">
      <alignment horizontal="center" vertical="center"/>
    </xf>
    <xf numFmtId="0" fontId="4" fillId="2" borderId="5" xfId="1" applyFont="1" applyFill="1" applyBorder="1" applyAlignment="1">
      <alignment horizontal="right"/>
    </xf>
    <xf numFmtId="0" fontId="1" fillId="4" borderId="2" xfId="1" applyFont="1" applyFill="1" applyBorder="1" applyAlignment="1"/>
    <xf numFmtId="0" fontId="1" fillId="4" borderId="4" xfId="1" applyFont="1" applyFill="1" applyBorder="1" applyAlignment="1"/>
    <xf numFmtId="0" fontId="1" fillId="4" borderId="3" xfId="1" applyFont="1" applyFill="1" applyBorder="1" applyAlignment="1"/>
    <xf numFmtId="0" fontId="1" fillId="4" borderId="1" xfId="1" applyFont="1" applyFill="1" applyBorder="1" applyAlignment="1">
      <alignment horizontal="center"/>
    </xf>
    <xf numFmtId="0" fontId="1" fillId="4" borderId="1" xfId="1" applyFont="1" applyFill="1" applyBorder="1" applyAlignment="1" applyProtection="1">
      <alignment horizontal="center"/>
    </xf>
    <xf numFmtId="0" fontId="15" fillId="0" borderId="0" xfId="1" applyFont="1" applyAlignment="1">
      <alignment horizontal="center" vertical="center"/>
    </xf>
    <xf numFmtId="0" fontId="3" fillId="0" borderId="0" xfId="1" applyFont="1"/>
    <xf numFmtId="0" fontId="1" fillId="0" borderId="0" xfId="1" applyFont="1" applyAlignment="1">
      <alignment wrapText="1"/>
    </xf>
    <xf numFmtId="49" fontId="1" fillId="0" borderId="0" xfId="1" applyNumberFormat="1" applyFont="1" applyAlignment="1">
      <alignment horizontal="center" vertical="center" wrapText="1"/>
    </xf>
    <xf numFmtId="0" fontId="1" fillId="0" borderId="0" xfId="1" applyFont="1"/>
    <xf numFmtId="0" fontId="7" fillId="4" borderId="0" xfId="1" applyFont="1" applyFill="1" applyAlignment="1">
      <alignment horizontal="left"/>
    </xf>
    <xf numFmtId="0" fontId="40" fillId="0" borderId="0" xfId="0" applyFont="1" applyAlignment="1">
      <alignment vertical="top"/>
    </xf>
    <xf numFmtId="165" fontId="17" fillId="3" borderId="1" xfId="1" applyNumberFormat="1" applyFont="1" applyFill="1" applyBorder="1" applyAlignment="1">
      <alignment horizontal="center" vertical="center" wrapText="1"/>
    </xf>
    <xf numFmtId="0" fontId="0" fillId="4" borderId="0" xfId="1" applyFont="1" applyFill="1" applyAlignment="1">
      <alignment wrapText="1"/>
    </xf>
    <xf numFmtId="165" fontId="41" fillId="2" borderId="24" xfId="0" applyNumberFormat="1" applyFont="1" applyFill="1" applyBorder="1" applyAlignment="1" applyProtection="1">
      <alignment horizontal="center" vertical="center" wrapText="1"/>
      <protection locked="0"/>
    </xf>
    <xf numFmtId="165" fontId="42" fillId="2" borderId="27" xfId="0" applyNumberFormat="1" applyFont="1" applyFill="1" applyBorder="1" applyAlignment="1" applyProtection="1">
      <alignment horizontal="center" vertical="center" wrapText="1"/>
      <protection locked="0"/>
    </xf>
    <xf numFmtId="165" fontId="41" fillId="2" borderId="0" xfId="0" applyNumberFormat="1" applyFont="1" applyFill="1" applyBorder="1" applyAlignment="1" applyProtection="1">
      <alignment horizontal="center" vertical="center" wrapText="1"/>
      <protection locked="0"/>
    </xf>
    <xf numFmtId="0" fontId="43" fillId="2" borderId="0" xfId="0" applyFont="1" applyFill="1" applyBorder="1" applyAlignment="1" applyProtection="1">
      <alignment wrapText="1"/>
      <protection locked="0"/>
    </xf>
    <xf numFmtId="165" fontId="41" fillId="2" borderId="29" xfId="0" applyNumberFormat="1" applyFont="1" applyFill="1" applyBorder="1" applyAlignment="1" applyProtection="1">
      <alignment horizontal="center" vertical="center" wrapText="1"/>
      <protection locked="0"/>
    </xf>
    <xf numFmtId="0" fontId="47" fillId="2" borderId="24" xfId="0" applyFont="1" applyFill="1" applyBorder="1" applyAlignment="1" applyProtection="1">
      <alignment horizontal="center" vertical="top" wrapText="1"/>
      <protection locked="0"/>
    </xf>
    <xf numFmtId="0" fontId="47" fillId="2" borderId="27" xfId="0" applyFont="1" applyFill="1" applyBorder="1" applyAlignment="1" applyProtection="1">
      <alignment horizontal="center" vertical="top" wrapText="1"/>
      <protection locked="0"/>
    </xf>
    <xf numFmtId="0" fontId="47" fillId="2" borderId="29" xfId="0" applyFont="1" applyFill="1" applyBorder="1" applyAlignment="1" applyProtection="1">
      <alignment horizontal="center" vertical="center" wrapText="1"/>
      <protection locked="0"/>
    </xf>
    <xf numFmtId="165" fontId="41" fillId="2" borderId="23" xfId="0" applyNumberFormat="1"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top" wrapText="1"/>
      <protection locked="0"/>
    </xf>
    <xf numFmtId="165" fontId="41" fillId="2" borderId="27" xfId="0" applyNumberFormat="1" applyFont="1" applyFill="1" applyBorder="1" applyAlignment="1" applyProtection="1">
      <alignment horizontal="center" vertical="center" wrapText="1"/>
      <protection locked="0"/>
    </xf>
    <xf numFmtId="0" fontId="42" fillId="2" borderId="23" xfId="0" applyFont="1" applyFill="1" applyBorder="1" applyAlignment="1" applyProtection="1">
      <alignment vertical="center" wrapText="1"/>
      <protection locked="0"/>
    </xf>
    <xf numFmtId="0" fontId="42" fillId="2" borderId="24" xfId="0" applyFont="1" applyFill="1" applyBorder="1" applyAlignment="1" applyProtection="1">
      <alignment vertical="center" wrapText="1"/>
      <protection locked="0"/>
    </xf>
    <xf numFmtId="0" fontId="42" fillId="2" borderId="27" xfId="0" applyFont="1" applyFill="1" applyBorder="1" applyAlignment="1" applyProtection="1">
      <alignment vertical="center" wrapText="1"/>
      <protection locked="0"/>
    </xf>
    <xf numFmtId="0" fontId="43" fillId="2" borderId="23" xfId="0" applyFont="1" applyFill="1" applyBorder="1" applyAlignment="1" applyProtection="1">
      <alignment horizontal="center" vertical="top" wrapText="1"/>
      <protection locked="0"/>
    </xf>
    <xf numFmtId="0" fontId="43" fillId="2" borderId="27" xfId="0" applyFont="1" applyFill="1" applyBorder="1" applyAlignment="1" applyProtection="1">
      <alignment horizontal="center" vertical="top" wrapText="1"/>
      <protection locked="0"/>
    </xf>
    <xf numFmtId="165" fontId="41" fillId="2" borderId="31" xfId="0" applyNumberFormat="1" applyFont="1" applyFill="1" applyBorder="1" applyAlignment="1" applyProtection="1">
      <alignment horizontal="center" vertical="center" wrapText="1"/>
      <protection locked="0"/>
    </xf>
    <xf numFmtId="0" fontId="43" fillId="2" borderId="24" xfId="0" applyFont="1" applyFill="1" applyBorder="1" applyAlignment="1" applyProtection="1">
      <alignment horizontal="center" vertical="top" wrapText="1"/>
      <protection locked="0"/>
    </xf>
    <xf numFmtId="0" fontId="45" fillId="2" borderId="31" xfId="0" applyFont="1" applyFill="1" applyBorder="1" applyAlignment="1" applyProtection="1">
      <alignment horizontal="center" vertical="top" wrapText="1"/>
      <protection locked="0"/>
    </xf>
    <xf numFmtId="0" fontId="45" fillId="2" borderId="24" xfId="0" applyFont="1" applyFill="1" applyBorder="1" applyAlignment="1" applyProtection="1">
      <alignment horizontal="center" vertical="top" wrapText="1"/>
      <protection locked="0"/>
    </xf>
    <xf numFmtId="0" fontId="45" fillId="2" borderId="27" xfId="0" applyFont="1" applyFill="1" applyBorder="1" applyAlignment="1" applyProtection="1">
      <alignment horizontal="center" vertical="top" wrapText="1"/>
      <protection locked="0"/>
    </xf>
    <xf numFmtId="0" fontId="47" fillId="0" borderId="0" xfId="0" applyFont="1" applyBorder="1" applyAlignment="1" applyProtection="1">
      <alignment horizontal="center" vertical="center" wrapText="1"/>
    </xf>
    <xf numFmtId="0" fontId="47" fillId="0" borderId="0" xfId="0" applyFont="1" applyFill="1" applyBorder="1" applyAlignment="1" applyProtection="1">
      <alignment vertical="center" wrapText="1"/>
    </xf>
    <xf numFmtId="165" fontId="41" fillId="0" borderId="0" xfId="0" applyNumberFormat="1" applyFont="1" applyFill="1" applyBorder="1" applyAlignment="1" applyProtection="1">
      <alignment horizontal="center" vertical="center" wrapText="1"/>
    </xf>
    <xf numFmtId="165" fontId="48" fillId="0" borderId="0" xfId="0" applyNumberFormat="1" applyFont="1" applyFill="1" applyBorder="1" applyAlignment="1" applyProtection="1">
      <alignment horizontal="center" vertical="center" wrapText="1"/>
    </xf>
    <xf numFmtId="2" fontId="48" fillId="0" borderId="0" xfId="0" applyNumberFormat="1" applyFont="1" applyFill="1" applyBorder="1" applyAlignment="1" applyProtection="1">
      <alignment horizontal="center" vertical="center" wrapText="1"/>
    </xf>
    <xf numFmtId="0" fontId="43" fillId="0" borderId="0" xfId="0" applyFont="1" applyProtection="1"/>
    <xf numFmtId="0" fontId="46" fillId="0" borderId="26" xfId="0" applyFont="1" applyFill="1" applyBorder="1" applyAlignment="1" applyProtection="1">
      <alignment horizontal="center" vertical="center" wrapText="1"/>
    </xf>
    <xf numFmtId="0" fontId="43" fillId="0" borderId="0" xfId="0" applyFont="1" applyAlignment="1" applyProtection="1"/>
    <xf numFmtId="0" fontId="47" fillId="0" borderId="24" xfId="0" applyFont="1" applyBorder="1" applyAlignment="1" applyProtection="1">
      <alignment horizontal="justify" vertical="center"/>
    </xf>
    <xf numFmtId="0" fontId="47" fillId="0" borderId="24" xfId="0" applyFont="1" applyFill="1" applyBorder="1" applyAlignment="1" applyProtection="1">
      <alignment vertical="center" wrapText="1"/>
    </xf>
    <xf numFmtId="165" fontId="48" fillId="0" borderId="24" xfId="0" applyNumberFormat="1" applyFont="1" applyFill="1" applyBorder="1" applyAlignment="1" applyProtection="1">
      <alignment horizontal="center" vertical="center" wrapText="1"/>
    </xf>
    <xf numFmtId="2" fontId="48" fillId="0" borderId="24" xfId="0" applyNumberFormat="1" applyFont="1" applyFill="1" applyBorder="1" applyAlignment="1" applyProtection="1">
      <alignment horizontal="center" vertical="center" wrapText="1"/>
    </xf>
    <xf numFmtId="0" fontId="47" fillId="0" borderId="24" xfId="0" applyFont="1" applyBorder="1" applyAlignment="1" applyProtection="1">
      <alignment horizontal="justify" vertical="center" wrapText="1"/>
    </xf>
    <xf numFmtId="0" fontId="43" fillId="0" borderId="24" xfId="0" applyFont="1" applyBorder="1" applyAlignment="1" applyProtection="1">
      <alignment horizontal="center" vertical="center" wrapText="1"/>
    </xf>
    <xf numFmtId="0" fontId="44" fillId="0" borderId="0" xfId="0" applyFont="1" applyProtection="1"/>
    <xf numFmtId="0" fontId="43" fillId="0" borderId="24" xfId="0" applyFont="1" applyBorder="1" applyAlignment="1" applyProtection="1">
      <alignment vertical="center" wrapText="1"/>
    </xf>
    <xf numFmtId="0" fontId="47" fillId="0" borderId="27" xfId="0" applyFont="1" applyBorder="1" applyAlignment="1" applyProtection="1">
      <alignment horizontal="center" vertical="center" wrapText="1"/>
    </xf>
    <xf numFmtId="0" fontId="47" fillId="0" borderId="27" xfId="0" applyFont="1" applyBorder="1" applyAlignment="1" applyProtection="1">
      <alignment vertical="top" wrapText="1"/>
    </xf>
    <xf numFmtId="0" fontId="47" fillId="0" borderId="27" xfId="0" applyFont="1" applyFill="1" applyBorder="1" applyAlignment="1" applyProtection="1">
      <alignment vertical="center" wrapText="1"/>
    </xf>
    <xf numFmtId="165" fontId="48" fillId="0" borderId="27" xfId="0" applyNumberFormat="1" applyFont="1" applyFill="1" applyBorder="1" applyAlignment="1" applyProtection="1">
      <alignment horizontal="center" vertical="center" wrapText="1"/>
    </xf>
    <xf numFmtId="2" fontId="48" fillId="0" borderId="27" xfId="0" applyNumberFormat="1" applyFont="1" applyFill="1" applyBorder="1" applyAlignment="1" applyProtection="1">
      <alignment horizontal="center" vertical="center" wrapText="1"/>
    </xf>
    <xf numFmtId="0" fontId="44" fillId="0" borderId="0" xfId="0" applyFont="1" applyBorder="1" applyAlignment="1" applyProtection="1">
      <alignment vertical="center" wrapText="1"/>
    </xf>
    <xf numFmtId="0" fontId="47" fillId="0" borderId="0" xfId="0" applyFont="1" applyBorder="1" applyAlignment="1" applyProtection="1">
      <alignment horizontal="justify" vertical="center"/>
    </xf>
    <xf numFmtId="0" fontId="47" fillId="2" borderId="0" xfId="0" applyFont="1" applyFill="1" applyBorder="1" applyAlignment="1" applyProtection="1">
      <alignment horizontal="center" vertical="top" wrapText="1"/>
    </xf>
    <xf numFmtId="165" fontId="44" fillId="0" borderId="0" xfId="0" applyNumberFormat="1" applyFont="1" applyBorder="1" applyAlignment="1" applyProtection="1">
      <alignment horizontal="center"/>
    </xf>
    <xf numFmtId="0" fontId="47" fillId="0" borderId="0" xfId="0" applyFont="1" applyBorder="1" applyAlignment="1" applyProtection="1">
      <alignment horizontal="center" vertical="center"/>
    </xf>
    <xf numFmtId="0" fontId="47" fillId="0" borderId="0" xfId="0" applyFont="1" applyFill="1" applyBorder="1" applyAlignment="1" applyProtection="1">
      <alignment vertical="center"/>
    </xf>
    <xf numFmtId="0" fontId="48" fillId="0" borderId="0" xfId="0" applyFont="1" applyBorder="1" applyAlignment="1" applyProtection="1">
      <alignment wrapText="1"/>
    </xf>
    <xf numFmtId="2" fontId="48" fillId="0" borderId="0" xfId="0" applyNumberFormat="1" applyFont="1" applyBorder="1" applyAlignment="1" applyProtection="1">
      <alignment wrapText="1"/>
    </xf>
    <xf numFmtId="0" fontId="47" fillId="0" borderId="23" xfId="0" applyFont="1" applyBorder="1" applyAlignment="1" applyProtection="1">
      <alignment horizontal="justify" vertical="center"/>
    </xf>
    <xf numFmtId="0" fontId="47" fillId="0" borderId="23" xfId="0" applyFont="1" applyFill="1" applyBorder="1" applyAlignment="1" applyProtection="1">
      <alignment vertical="center" wrapText="1"/>
    </xf>
    <xf numFmtId="165" fontId="48" fillId="0" borderId="23" xfId="0" applyNumberFormat="1" applyFont="1" applyFill="1" applyBorder="1" applyAlignment="1" applyProtection="1">
      <alignment horizontal="center" vertical="center" wrapText="1"/>
    </xf>
    <xf numFmtId="2" fontId="48" fillId="0" borderId="23" xfId="0" applyNumberFormat="1" applyFont="1" applyFill="1" applyBorder="1" applyAlignment="1" applyProtection="1">
      <alignment horizontal="center" vertical="center" wrapText="1"/>
    </xf>
    <xf numFmtId="0" fontId="47" fillId="0" borderId="27" xfId="0" applyFont="1" applyBorder="1" applyAlignment="1" applyProtection="1">
      <alignment horizontal="justify" vertical="center"/>
    </xf>
    <xf numFmtId="0" fontId="44" fillId="4" borderId="0" xfId="0" applyFont="1" applyFill="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0" borderId="0" xfId="0" applyFont="1" applyBorder="1" applyAlignment="1" applyProtection="1">
      <alignment horizontal="justify" vertical="center"/>
    </xf>
    <xf numFmtId="0" fontId="43" fillId="0" borderId="0" xfId="0" applyFont="1" applyFill="1" applyBorder="1" applyAlignment="1" applyProtection="1">
      <alignment vertical="center" wrapText="1"/>
    </xf>
    <xf numFmtId="2" fontId="41" fillId="0" borderId="0"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top" wrapText="1"/>
    </xf>
    <xf numFmtId="0" fontId="47" fillId="0" borderId="23" xfId="0" applyFont="1" applyBorder="1" applyAlignment="1" applyProtection="1">
      <alignment horizontal="justify" vertical="center" wrapText="1"/>
    </xf>
    <xf numFmtId="0" fontId="47" fillId="0" borderId="27" xfId="0" applyFont="1" applyBorder="1" applyAlignment="1" applyProtection="1">
      <alignment horizontal="justify" vertical="center" wrapText="1"/>
    </xf>
    <xf numFmtId="0" fontId="44" fillId="2" borderId="0" xfId="0" applyFont="1" applyFill="1" applyBorder="1" applyAlignment="1" applyProtection="1">
      <alignment horizontal="center" vertical="center" wrapText="1"/>
    </xf>
    <xf numFmtId="0" fontId="47" fillId="0" borderId="23" xfId="0" applyFont="1" applyBorder="1" applyAlignment="1" applyProtection="1">
      <alignment vertical="center" wrapText="1"/>
    </xf>
    <xf numFmtId="0" fontId="47" fillId="0" borderId="27" xfId="0" applyFont="1" applyBorder="1" applyAlignment="1" applyProtection="1">
      <alignment vertical="center" wrapText="1"/>
    </xf>
    <xf numFmtId="0" fontId="47" fillId="0" borderId="24" xfId="0" applyFont="1" applyBorder="1" applyAlignment="1" applyProtection="1">
      <alignment vertical="center" wrapText="1"/>
    </xf>
    <xf numFmtId="0" fontId="46" fillId="4" borderId="29" xfId="0" applyFont="1" applyFill="1" applyBorder="1" applyAlignment="1" applyProtection="1">
      <alignment horizontal="center" vertical="center" wrapText="1"/>
    </xf>
    <xf numFmtId="0" fontId="48" fillId="0" borderId="29" xfId="0" applyFont="1" applyFill="1" applyBorder="1" applyAlignment="1" applyProtection="1">
      <alignment horizontal="center" vertical="center" wrapText="1"/>
    </xf>
    <xf numFmtId="0" fontId="47" fillId="4" borderId="29" xfId="0" applyFont="1" applyFill="1" applyBorder="1" applyAlignment="1" applyProtection="1">
      <alignment horizontal="left" vertical="center" wrapText="1"/>
    </xf>
    <xf numFmtId="0" fontId="47" fillId="0" borderId="29" xfId="0" applyFont="1" applyFill="1" applyBorder="1" applyAlignment="1" applyProtection="1">
      <alignment vertical="center" wrapText="1"/>
    </xf>
    <xf numFmtId="165" fontId="48" fillId="0" borderId="29" xfId="0" applyNumberFormat="1" applyFont="1" applyFill="1" applyBorder="1" applyAlignment="1" applyProtection="1">
      <alignment horizontal="center" vertical="center" wrapText="1"/>
    </xf>
    <xf numFmtId="2" fontId="48" fillId="0" borderId="29" xfId="0" applyNumberFormat="1" applyFont="1" applyFill="1" applyBorder="1" applyAlignment="1" applyProtection="1">
      <alignment horizontal="center" vertical="center" wrapText="1"/>
    </xf>
    <xf numFmtId="165" fontId="46" fillId="0" borderId="29" xfId="0" applyNumberFormat="1" applyFont="1" applyBorder="1" applyAlignment="1" applyProtection="1">
      <alignment horizontal="center" vertical="center"/>
    </xf>
    <xf numFmtId="0" fontId="47" fillId="0" borderId="31" xfId="0" applyFont="1" applyFill="1" applyBorder="1" applyAlignment="1" applyProtection="1">
      <alignment vertical="center" wrapText="1"/>
    </xf>
    <xf numFmtId="165" fontId="48" fillId="0" borderId="31" xfId="0" applyNumberFormat="1" applyFont="1" applyFill="1" applyBorder="1" applyAlignment="1" applyProtection="1">
      <alignment horizontal="center" vertical="center" wrapText="1"/>
    </xf>
    <xf numFmtId="2" fontId="48" fillId="0" borderId="31" xfId="0" applyNumberFormat="1" applyFont="1" applyFill="1" applyBorder="1" applyAlignment="1" applyProtection="1">
      <alignment horizontal="center" vertical="center" wrapText="1"/>
    </xf>
    <xf numFmtId="0" fontId="47" fillId="0" borderId="31" xfId="0" applyFont="1" applyBorder="1" applyAlignment="1" applyProtection="1">
      <alignment horizontal="justify" vertical="center" wrapText="1"/>
    </xf>
    <xf numFmtId="165" fontId="46" fillId="29" borderId="0" xfId="0" applyNumberFormat="1" applyFont="1" applyFill="1" applyBorder="1" applyAlignment="1" applyProtection="1">
      <alignment horizontal="center" vertical="center" wrapText="1"/>
    </xf>
    <xf numFmtId="0" fontId="43" fillId="0" borderId="0" xfId="0" applyFont="1" applyBorder="1" applyProtection="1"/>
    <xf numFmtId="0" fontId="43" fillId="0" borderId="0" xfId="0" applyFont="1" applyBorder="1" applyAlignment="1" applyProtection="1">
      <alignment wrapText="1"/>
    </xf>
    <xf numFmtId="0" fontId="43" fillId="0" borderId="0" xfId="0" applyFont="1" applyBorder="1" applyAlignment="1" applyProtection="1">
      <alignment horizontal="center" vertical="top" wrapText="1"/>
    </xf>
    <xf numFmtId="165" fontId="53" fillId="0" borderId="0" xfId="0" applyNumberFormat="1" applyFont="1" applyBorder="1" applyAlignment="1" applyProtection="1">
      <alignment horizontal="center"/>
    </xf>
    <xf numFmtId="0" fontId="43" fillId="0" borderId="0" xfId="0" applyFont="1" applyAlignment="1" applyProtection="1">
      <alignment wrapText="1"/>
    </xf>
    <xf numFmtId="0" fontId="43" fillId="0" borderId="0" xfId="0" applyFont="1" applyAlignment="1" applyProtection="1">
      <alignment horizontal="center" vertical="top" wrapText="1"/>
    </xf>
    <xf numFmtId="165" fontId="44" fillId="0" borderId="0" xfId="0" applyNumberFormat="1" applyFont="1" applyAlignment="1" applyProtection="1">
      <alignment horizontal="center"/>
    </xf>
    <xf numFmtId="165" fontId="41" fillId="28" borderId="1" xfId="0" applyNumberFormat="1" applyFont="1" applyFill="1" applyBorder="1" applyAlignment="1" applyProtection="1">
      <alignment horizontal="center" vertical="center" wrapText="1"/>
    </xf>
    <xf numFmtId="0" fontId="43" fillId="28" borderId="0" xfId="0" applyFont="1" applyFill="1" applyAlignment="1" applyProtection="1">
      <alignment wrapText="1"/>
    </xf>
    <xf numFmtId="0" fontId="52" fillId="29" borderId="30" xfId="0" applyFont="1" applyFill="1" applyBorder="1" applyAlignment="1" applyProtection="1">
      <alignment horizontal="right" vertical="center"/>
    </xf>
    <xf numFmtId="0" fontId="47" fillId="0" borderId="0" xfId="0" applyFont="1" applyAlignment="1" applyProtection="1">
      <alignment horizontal="left"/>
    </xf>
    <xf numFmtId="0" fontId="54" fillId="0" borderId="0" xfId="0" applyFont="1" applyAlignment="1" applyProtection="1">
      <alignment horizontal="left" vertical="top" wrapText="1"/>
    </xf>
    <xf numFmtId="0" fontId="51" fillId="0" borderId="0" xfId="0" applyFont="1" applyAlignment="1" applyProtection="1">
      <alignment horizontal="left" vertical="top"/>
    </xf>
    <xf numFmtId="0" fontId="57" fillId="0" borderId="0" xfId="0" applyFont="1" applyAlignment="1" applyProtection="1">
      <alignment horizontal="left"/>
    </xf>
    <xf numFmtId="0" fontId="47" fillId="0" borderId="32" xfId="0" applyFont="1" applyBorder="1" applyAlignment="1" applyProtection="1">
      <alignment horizontal="left"/>
    </xf>
    <xf numFmtId="0" fontId="46" fillId="0" borderId="30" xfId="0" applyFont="1" applyFill="1" applyBorder="1" applyAlignment="1" applyProtection="1">
      <alignment horizontal="left" vertical="center" wrapText="1"/>
    </xf>
    <xf numFmtId="0" fontId="46" fillId="0" borderId="0" xfId="0" applyFont="1" applyFill="1" applyBorder="1" applyAlignment="1" applyProtection="1">
      <alignment horizontal="left" vertical="center" wrapText="1"/>
    </xf>
    <xf numFmtId="0" fontId="46" fillId="0" borderId="31" xfId="0" applyFont="1" applyBorder="1" applyAlignment="1" applyProtection="1">
      <alignment horizontal="center" vertical="center" wrapText="1"/>
    </xf>
    <xf numFmtId="0" fontId="46" fillId="0" borderId="24" xfId="0" applyFont="1" applyBorder="1" applyAlignment="1" applyProtection="1">
      <alignment horizontal="center" vertical="center" wrapText="1"/>
    </xf>
    <xf numFmtId="0" fontId="46" fillId="0" borderId="27" xfId="0" applyFont="1" applyBorder="1" applyAlignment="1" applyProtection="1">
      <alignment horizontal="center" vertical="center" wrapText="1"/>
    </xf>
    <xf numFmtId="165" fontId="46" fillId="0" borderId="0" xfId="0" applyNumberFormat="1" applyFont="1" applyBorder="1" applyAlignment="1" applyProtection="1">
      <alignment horizontal="center" vertical="center"/>
    </xf>
    <xf numFmtId="165" fontId="46" fillId="0" borderId="28" xfId="0" applyNumberFormat="1" applyFont="1" applyBorder="1" applyAlignment="1" applyProtection="1">
      <alignment horizontal="center" vertical="center"/>
    </xf>
    <xf numFmtId="165" fontId="46" fillId="0" borderId="23" xfId="0" applyNumberFormat="1" applyFont="1" applyBorder="1" applyAlignment="1" applyProtection="1">
      <alignment horizontal="center" vertical="center"/>
    </xf>
    <xf numFmtId="165" fontId="46" fillId="0" borderId="24" xfId="0" applyNumberFormat="1" applyFont="1" applyBorder="1" applyAlignment="1" applyProtection="1">
      <alignment horizontal="center" vertical="center"/>
    </xf>
    <xf numFmtId="165" fontId="46" fillId="0" borderId="27" xfId="0" applyNumberFormat="1" applyFont="1" applyBorder="1" applyAlignment="1" applyProtection="1">
      <alignment horizontal="center" vertical="center"/>
    </xf>
    <xf numFmtId="165" fontId="50" fillId="0" borderId="31" xfId="0" applyNumberFormat="1" applyFont="1" applyBorder="1" applyAlignment="1" applyProtection="1">
      <alignment horizontal="center" vertical="center"/>
    </xf>
    <xf numFmtId="165" fontId="50" fillId="0" borderId="24" xfId="0" applyNumberFormat="1" applyFont="1" applyBorder="1" applyAlignment="1" applyProtection="1">
      <alignment horizontal="center" vertical="center"/>
    </xf>
    <xf numFmtId="165" fontId="50" fillId="0" borderId="27" xfId="0" applyNumberFormat="1" applyFont="1" applyBorder="1" applyAlignment="1" applyProtection="1">
      <alignment horizontal="center" vertical="center"/>
    </xf>
    <xf numFmtId="165" fontId="46" fillId="0" borderId="31" xfId="0" applyNumberFormat="1" applyFont="1" applyBorder="1" applyAlignment="1" applyProtection="1">
      <alignment horizontal="center" vertical="center"/>
    </xf>
    <xf numFmtId="0" fontId="47" fillId="0" borderId="31"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27" xfId="0" applyFont="1" applyFill="1" applyBorder="1" applyAlignment="1" applyProtection="1">
      <alignment horizontal="center" vertical="center" wrapText="1"/>
    </xf>
    <xf numFmtId="0" fontId="49" fillId="0" borderId="25" xfId="0" applyFont="1" applyBorder="1" applyAlignment="1" applyProtection="1">
      <alignment horizontal="center" vertical="center" wrapText="1"/>
    </xf>
    <xf numFmtId="0" fontId="49" fillId="0" borderId="0" xfId="0" applyFont="1" applyBorder="1" applyAlignment="1" applyProtection="1">
      <alignment horizontal="center" vertical="center" wrapText="1"/>
    </xf>
    <xf numFmtId="0" fontId="49" fillId="0" borderId="28" xfId="0" applyFont="1" applyBorder="1" applyAlignment="1" applyProtection="1">
      <alignment horizontal="center" vertical="center" wrapText="1"/>
    </xf>
    <xf numFmtId="165" fontId="49" fillId="0" borderId="24" xfId="0" applyNumberFormat="1" applyFont="1" applyBorder="1" applyAlignment="1" applyProtection="1">
      <alignment horizontal="center" vertical="center"/>
    </xf>
    <xf numFmtId="165" fontId="49" fillId="0" borderId="27" xfId="0" applyNumberFormat="1" applyFont="1" applyBorder="1" applyAlignment="1" applyProtection="1">
      <alignment horizontal="center" vertical="center"/>
    </xf>
    <xf numFmtId="0" fontId="46" fillId="0" borderId="0" xfId="0" applyFont="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28" xfId="0" applyFont="1" applyFill="1" applyBorder="1" applyAlignment="1" applyProtection="1">
      <alignment horizontal="center" vertical="center" wrapText="1"/>
    </xf>
    <xf numFmtId="0" fontId="47" fillId="0" borderId="23" xfId="0" applyFont="1" applyBorder="1" applyAlignment="1" applyProtection="1">
      <alignment horizontal="center" vertical="center" wrapText="1"/>
    </xf>
    <xf numFmtId="0" fontId="47" fillId="0" borderId="27" xfId="0" applyFont="1" applyBorder="1" applyAlignment="1" applyProtection="1">
      <alignment horizontal="center" vertical="center" wrapText="1"/>
    </xf>
    <xf numFmtId="0" fontId="43" fillId="0" borderId="24" xfId="0" applyFont="1" applyBorder="1" applyAlignment="1" applyProtection="1">
      <alignment horizontal="center" vertical="center" wrapText="1"/>
    </xf>
    <xf numFmtId="0" fontId="46" fillId="4" borderId="0" xfId="0" applyFont="1" applyFill="1" applyBorder="1" applyAlignment="1" applyProtection="1">
      <alignment horizontal="center" vertical="center" wrapText="1"/>
    </xf>
    <xf numFmtId="0" fontId="46" fillId="4" borderId="28" xfId="0" applyFont="1" applyFill="1" applyBorder="1" applyAlignment="1" applyProtection="1">
      <alignment horizontal="center" vertical="center" wrapText="1"/>
    </xf>
    <xf numFmtId="0" fontId="47" fillId="0" borderId="24" xfId="0" applyFont="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8" xfId="0" applyFont="1" applyFill="1" applyBorder="1" applyAlignment="1" applyProtection="1">
      <alignment horizontal="center" vertical="center" wrapText="1"/>
    </xf>
    <xf numFmtId="49" fontId="47" fillId="0" borderId="23" xfId="0" applyNumberFormat="1" applyFont="1" applyBorder="1" applyAlignment="1" applyProtection="1">
      <alignment horizontal="center" vertical="center" wrapText="1"/>
    </xf>
    <xf numFmtId="49" fontId="47" fillId="0" borderId="24" xfId="0" applyNumberFormat="1" applyFont="1" applyBorder="1" applyAlignment="1" applyProtection="1">
      <alignment horizontal="center" vertical="center" wrapText="1"/>
    </xf>
    <xf numFmtId="49" fontId="47" fillId="0" borderId="27" xfId="0" applyNumberFormat="1" applyFont="1" applyBorder="1" applyAlignment="1" applyProtection="1">
      <alignment horizontal="center" vertical="center" wrapText="1"/>
    </xf>
    <xf numFmtId="0" fontId="44" fillId="2" borderId="0" xfId="0" applyFont="1" applyFill="1" applyBorder="1" applyAlignment="1" applyProtection="1">
      <alignment horizontal="center" vertical="center" wrapText="1"/>
    </xf>
    <xf numFmtId="0" fontId="46" fillId="0" borderId="28" xfId="0" applyFont="1" applyBorder="1" applyAlignment="1" applyProtection="1">
      <alignment horizontal="center" vertical="center" wrapText="1"/>
    </xf>
    <xf numFmtId="0" fontId="46" fillId="4" borderId="31" xfId="0" applyFont="1" applyFill="1" applyBorder="1" applyAlignment="1" applyProtection="1">
      <alignment horizontal="center" vertical="center" wrapText="1"/>
    </xf>
    <xf numFmtId="0" fontId="46" fillId="4" borderId="24" xfId="0" applyFont="1" applyFill="1" applyBorder="1" applyAlignment="1" applyProtection="1">
      <alignment horizontal="center" vertical="center" wrapText="1"/>
    </xf>
    <xf numFmtId="0" fontId="46" fillId="4" borderId="27" xfId="0" applyFont="1" applyFill="1" applyBorder="1" applyAlignment="1" applyProtection="1">
      <alignment horizontal="center" vertical="center" wrapText="1"/>
    </xf>
    <xf numFmtId="0" fontId="1" fillId="4" borderId="0" xfId="1" applyFont="1" applyFill="1" applyAlignment="1">
      <alignment horizontal="left" vertical="center" wrapText="1"/>
    </xf>
    <xf numFmtId="0" fontId="1" fillId="4" borderId="5" xfId="1" applyFont="1" applyFill="1" applyBorder="1" applyAlignment="1">
      <alignment horizontal="center" vertical="center"/>
    </xf>
    <xf numFmtId="0" fontId="5" fillId="0" borderId="7" xfId="1" applyFont="1" applyBorder="1" applyAlignment="1">
      <alignment horizontal="center" vertical="center"/>
    </xf>
    <xf numFmtId="0" fontId="17" fillId="4" borderId="1" xfId="1" applyFont="1" applyFill="1" applyBorder="1" applyAlignment="1">
      <alignment vertical="center" wrapText="1"/>
    </xf>
    <xf numFmtId="0" fontId="17" fillId="5" borderId="1" xfId="1" applyFont="1" applyFill="1" applyBorder="1" applyAlignment="1" applyProtection="1">
      <alignment horizontal="center" vertical="center" wrapText="1"/>
      <protection locked="0"/>
    </xf>
    <xf numFmtId="2" fontId="17" fillId="4" borderId="5" xfId="1" applyNumberFormat="1" applyFont="1" applyFill="1" applyBorder="1" applyAlignment="1">
      <alignment horizontal="center" vertical="center" wrapText="1"/>
    </xf>
    <xf numFmtId="2" fontId="17" fillId="4" borderId="7" xfId="1" applyNumberFormat="1" applyFont="1" applyFill="1" applyBorder="1" applyAlignment="1">
      <alignment horizontal="center" vertical="center" wrapText="1"/>
    </xf>
    <xf numFmtId="165" fontId="17" fillId="3" borderId="5" xfId="1" applyNumberFormat="1" applyFont="1" applyFill="1" applyBorder="1" applyAlignment="1">
      <alignment horizontal="center" vertical="center" wrapText="1"/>
    </xf>
    <xf numFmtId="165" fontId="17" fillId="3" borderId="7" xfId="1" applyNumberFormat="1" applyFont="1" applyFill="1" applyBorder="1" applyAlignment="1">
      <alignment horizontal="center" vertical="center" wrapText="1"/>
    </xf>
    <xf numFmtId="9" fontId="17" fillId="4" borderId="5" xfId="1" applyNumberFormat="1" applyFont="1" applyFill="1" applyBorder="1" applyAlignment="1">
      <alignment horizontal="center" vertical="center" wrapText="1"/>
    </xf>
    <xf numFmtId="0" fontId="17" fillId="4" borderId="7" xfId="1" applyFont="1" applyFill="1" applyBorder="1" applyAlignment="1">
      <alignment horizontal="center" vertical="center" wrapText="1"/>
    </xf>
    <xf numFmtId="0" fontId="1" fillId="4" borderId="0" xfId="1" applyFont="1" applyFill="1" applyAlignment="1">
      <alignment horizontal="center" vertical="center" wrapText="1"/>
    </xf>
    <xf numFmtId="0" fontId="1" fillId="4" borderId="7" xfId="1" applyFont="1" applyFill="1" applyBorder="1" applyAlignment="1">
      <alignment horizontal="center" vertical="center"/>
    </xf>
    <xf numFmtId="0" fontId="1" fillId="4" borderId="8" xfId="1" applyFont="1" applyFill="1" applyBorder="1" applyAlignment="1">
      <alignment horizontal="left" vertical="center" wrapText="1"/>
    </xf>
    <xf numFmtId="0" fontId="1" fillId="4" borderId="9" xfId="1" applyFont="1" applyFill="1" applyBorder="1" applyAlignment="1">
      <alignment horizontal="left" vertical="center" wrapText="1"/>
    </xf>
    <xf numFmtId="0" fontId="1" fillId="4" borderId="10" xfId="1" applyFont="1" applyFill="1" applyBorder="1" applyAlignment="1">
      <alignment horizontal="left" vertical="center" wrapText="1"/>
    </xf>
    <xf numFmtId="0" fontId="1" fillId="4" borderId="11" xfId="1" applyFont="1" applyFill="1" applyBorder="1" applyAlignment="1">
      <alignment horizontal="left" vertical="center" wrapText="1"/>
    </xf>
    <xf numFmtId="0" fontId="1" fillId="4" borderId="12" xfId="1" applyFont="1" applyFill="1" applyBorder="1" applyAlignment="1">
      <alignment horizontal="left" vertical="center" wrapText="1"/>
    </xf>
    <xf numFmtId="0" fontId="1" fillId="4" borderId="13" xfId="1" applyFont="1" applyFill="1" applyBorder="1" applyAlignment="1">
      <alignment horizontal="left" vertical="center" wrapText="1"/>
    </xf>
    <xf numFmtId="0" fontId="14" fillId="5" borderId="5" xfId="3" applyFont="1" applyFill="1" applyBorder="1" applyAlignment="1" applyProtection="1">
      <alignment horizontal="center" vertical="center"/>
      <protection locked="0"/>
    </xf>
    <xf numFmtId="0" fontId="14" fillId="5" borderId="7" xfId="3" applyFont="1" applyFill="1" applyBorder="1" applyAlignment="1" applyProtection="1">
      <alignment horizontal="center" vertical="center"/>
      <protection locked="0"/>
    </xf>
    <xf numFmtId="0" fontId="1" fillId="4" borderId="2" xfId="1" applyFont="1" applyFill="1" applyBorder="1" applyAlignment="1">
      <alignment horizontal="left"/>
    </xf>
    <xf numFmtId="0" fontId="1" fillId="4" borderId="4" xfId="1" applyFont="1" applyFill="1" applyBorder="1" applyAlignment="1">
      <alignment horizontal="left"/>
    </xf>
    <xf numFmtId="0" fontId="1" fillId="4" borderId="3" xfId="1" applyFont="1" applyFill="1" applyBorder="1" applyAlignment="1">
      <alignment horizontal="left"/>
    </xf>
    <xf numFmtId="0" fontId="1" fillId="4" borderId="0" xfId="1" applyFont="1" applyFill="1" applyBorder="1" applyAlignment="1">
      <alignment horizontal="center" vertical="center"/>
    </xf>
    <xf numFmtId="2" fontId="17" fillId="4" borderId="6" xfId="1" applyNumberFormat="1" applyFont="1" applyFill="1" applyBorder="1" applyAlignment="1">
      <alignment horizontal="center" vertical="center" wrapText="1"/>
    </xf>
    <xf numFmtId="0" fontId="1" fillId="4" borderId="6" xfId="1" applyFont="1" applyFill="1" applyBorder="1" applyAlignment="1">
      <alignment horizontal="center" vertical="center"/>
    </xf>
    <xf numFmtId="0" fontId="17" fillId="4" borderId="5" xfId="1" applyFont="1" applyFill="1" applyBorder="1" applyAlignment="1">
      <alignment vertical="center" wrapText="1"/>
    </xf>
    <xf numFmtId="0" fontId="17" fillId="4" borderId="6" xfId="1" applyFont="1" applyFill="1" applyBorder="1" applyAlignment="1">
      <alignment vertical="center" wrapText="1"/>
    </xf>
    <xf numFmtId="0" fontId="17" fillId="4" borderId="7" xfId="1" applyFont="1" applyFill="1" applyBorder="1" applyAlignment="1">
      <alignment vertical="center" wrapText="1"/>
    </xf>
    <xf numFmtId="165" fontId="17" fillId="3" borderId="6" xfId="1" applyNumberFormat="1" applyFont="1" applyFill="1" applyBorder="1" applyAlignment="1">
      <alignment horizontal="center" vertical="center" wrapText="1"/>
    </xf>
    <xf numFmtId="0" fontId="17" fillId="4" borderId="6" xfId="1" applyFont="1" applyFill="1" applyBorder="1" applyAlignment="1">
      <alignment horizontal="center" vertical="center" wrapText="1"/>
    </xf>
    <xf numFmtId="9" fontId="17" fillId="4" borderId="7" xfId="1" applyNumberFormat="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7" fillId="4" borderId="5" xfId="1" applyFont="1" applyFill="1" applyBorder="1" applyAlignment="1">
      <alignment horizontal="left" vertical="center" wrapText="1"/>
    </xf>
    <xf numFmtId="0" fontId="17" fillId="4" borderId="7" xfId="1" applyFont="1" applyFill="1" applyBorder="1" applyAlignment="1">
      <alignment horizontal="left" vertical="center" wrapText="1"/>
    </xf>
    <xf numFmtId="0" fontId="17" fillId="4" borderId="6" xfId="1" applyFont="1" applyFill="1" applyBorder="1" applyAlignment="1">
      <alignment horizontal="left" vertical="center" wrapText="1"/>
    </xf>
    <xf numFmtId="9" fontId="17" fillId="4" borderId="6" xfId="1" applyNumberFormat="1" applyFont="1" applyFill="1" applyBorder="1" applyAlignment="1">
      <alignment horizontal="center" vertical="center" wrapText="1"/>
    </xf>
    <xf numFmtId="0" fontId="1" fillId="4" borderId="2" xfId="1" applyFont="1" applyFill="1" applyBorder="1" applyAlignment="1">
      <alignment horizontal="left" vertical="center" wrapText="1"/>
    </xf>
    <xf numFmtId="0" fontId="1" fillId="4" borderId="4"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6" fillId="4" borderId="2" xfId="1" applyFont="1" applyFill="1" applyBorder="1" applyAlignment="1">
      <alignment horizontal="center" vertical="center" wrapText="1"/>
    </xf>
    <xf numFmtId="0" fontId="16" fillId="4" borderId="3" xfId="1" applyFont="1" applyFill="1" applyBorder="1" applyAlignment="1">
      <alignment horizontal="center" vertical="center" wrapText="1"/>
    </xf>
    <xf numFmtId="0" fontId="17" fillId="4" borderId="1" xfId="1" applyFont="1" applyFill="1" applyBorder="1" applyAlignment="1">
      <alignment horizontal="left" vertical="center" wrapText="1"/>
    </xf>
    <xf numFmtId="0" fontId="17" fillId="5" borderId="5" xfId="1" applyFont="1" applyFill="1" applyBorder="1" applyAlignment="1" applyProtection="1">
      <alignment horizontal="center" vertical="center" wrapText="1"/>
      <protection locked="0"/>
    </xf>
    <xf numFmtId="0" fontId="17" fillId="5" borderId="6" xfId="1" applyFont="1" applyFill="1" applyBorder="1" applyAlignment="1" applyProtection="1">
      <alignment horizontal="center" vertical="center" wrapText="1"/>
      <protection locked="0"/>
    </xf>
    <xf numFmtId="0" fontId="17" fillId="5" borderId="7" xfId="1" applyFont="1" applyFill="1" applyBorder="1" applyAlignment="1" applyProtection="1">
      <alignment horizontal="center" vertical="center" wrapText="1"/>
      <protection locked="0"/>
    </xf>
    <xf numFmtId="0" fontId="7" fillId="4" borderId="0" xfId="1" applyFont="1" applyFill="1" applyAlignment="1">
      <alignment horizontal="left"/>
    </xf>
    <xf numFmtId="0" fontId="8" fillId="4" borderId="0" xfId="1" applyFont="1" applyFill="1" applyBorder="1" applyAlignment="1">
      <alignment horizontal="left" wrapText="1"/>
    </xf>
    <xf numFmtId="0" fontId="11" fillId="4" borderId="0" xfId="2" applyFont="1" applyFill="1" applyBorder="1" applyAlignment="1">
      <alignment horizontal="justify" vertical="center" wrapText="1"/>
    </xf>
    <xf numFmtId="0" fontId="14" fillId="4" borderId="2" xfId="3" applyFont="1" applyFill="1" applyBorder="1" applyAlignment="1"/>
    <xf numFmtId="0" fontId="14" fillId="4" borderId="4" xfId="3" applyFont="1" applyFill="1" applyBorder="1" applyAlignment="1"/>
    <xf numFmtId="0" fontId="14" fillId="4" borderId="3" xfId="3" applyFont="1" applyFill="1" applyBorder="1" applyAlignment="1"/>
  </cellXfs>
  <cellStyles count="53">
    <cellStyle name="20% - Akzent1" xfId="4" xr:uid="{00000000-0005-0000-0000-000000000000}"/>
    <cellStyle name="20% - Akzent2" xfId="5" xr:uid="{00000000-0005-0000-0000-000001000000}"/>
    <cellStyle name="20% - Akzent3" xfId="6" xr:uid="{00000000-0005-0000-0000-000002000000}"/>
    <cellStyle name="20% - Akzent4" xfId="7" xr:uid="{00000000-0005-0000-0000-000003000000}"/>
    <cellStyle name="20% - Akzent5" xfId="8" xr:uid="{00000000-0005-0000-0000-000004000000}"/>
    <cellStyle name="20% - Akzent6" xfId="9" xr:uid="{00000000-0005-0000-0000-000005000000}"/>
    <cellStyle name="40% - Akzent1" xfId="10" xr:uid="{00000000-0005-0000-0000-000006000000}"/>
    <cellStyle name="40% - Akzent2" xfId="11" xr:uid="{00000000-0005-0000-0000-000007000000}"/>
    <cellStyle name="40% - Akzent3" xfId="12" xr:uid="{00000000-0005-0000-0000-000008000000}"/>
    <cellStyle name="40% - Akzent4" xfId="13" xr:uid="{00000000-0005-0000-0000-000009000000}"/>
    <cellStyle name="40% - Akzent5" xfId="14" xr:uid="{00000000-0005-0000-0000-00000A000000}"/>
    <cellStyle name="40% - Akzent6" xfId="15" xr:uid="{00000000-0005-0000-0000-00000B000000}"/>
    <cellStyle name="60% - Akzent1" xfId="16" xr:uid="{00000000-0005-0000-0000-00000C000000}"/>
    <cellStyle name="60% - Akzent2" xfId="17" xr:uid="{00000000-0005-0000-0000-00000D000000}"/>
    <cellStyle name="60% - Akzent3" xfId="18" xr:uid="{00000000-0005-0000-0000-00000E000000}"/>
    <cellStyle name="60% - Akzent4" xfId="19" xr:uid="{00000000-0005-0000-0000-00000F000000}"/>
    <cellStyle name="60% - Akzent5" xfId="20" xr:uid="{00000000-0005-0000-0000-000010000000}"/>
    <cellStyle name="60% - Akzent6" xfId="21" xr:uid="{00000000-0005-0000-0000-000011000000}"/>
    <cellStyle name="Akzent1 2" xfId="22" xr:uid="{00000000-0005-0000-0000-000012000000}"/>
    <cellStyle name="Akzent2 2" xfId="23" xr:uid="{00000000-0005-0000-0000-000013000000}"/>
    <cellStyle name="Akzent3 2" xfId="24" xr:uid="{00000000-0005-0000-0000-000014000000}"/>
    <cellStyle name="Akzent4 2" xfId="25" xr:uid="{00000000-0005-0000-0000-000015000000}"/>
    <cellStyle name="Akzent5 2" xfId="26" xr:uid="{00000000-0005-0000-0000-000016000000}"/>
    <cellStyle name="Akzent6 2" xfId="27" xr:uid="{00000000-0005-0000-0000-000017000000}"/>
    <cellStyle name="Ausgabe 2" xfId="28" xr:uid="{00000000-0005-0000-0000-000018000000}"/>
    <cellStyle name="Berechnung 2" xfId="29" xr:uid="{00000000-0005-0000-0000-000019000000}"/>
    <cellStyle name="Eingabe 2" xfId="30" xr:uid="{00000000-0005-0000-0000-00001A000000}"/>
    <cellStyle name="Ergebnis 2" xfId="31" xr:uid="{00000000-0005-0000-0000-00001B000000}"/>
    <cellStyle name="Erklärender Text 2" xfId="32" xr:uid="{00000000-0005-0000-0000-00001C000000}"/>
    <cellStyle name="Euro" xfId="33" xr:uid="{00000000-0005-0000-0000-00001D000000}"/>
    <cellStyle name="Gut 2" xfId="34" xr:uid="{00000000-0005-0000-0000-00001E000000}"/>
    <cellStyle name="Komma 2" xfId="35" xr:uid="{00000000-0005-0000-0000-00001F000000}"/>
    <cellStyle name="Neutral 2" xfId="36" xr:uid="{00000000-0005-0000-0000-000020000000}"/>
    <cellStyle name="Notiz 2" xfId="37" xr:uid="{00000000-0005-0000-0000-000021000000}"/>
    <cellStyle name="Prozent 2" xfId="38" xr:uid="{00000000-0005-0000-0000-000022000000}"/>
    <cellStyle name="Prozent 3" xfId="52" xr:uid="{00000000-0005-0000-0000-000023000000}"/>
    <cellStyle name="Schlecht 2" xfId="39" xr:uid="{00000000-0005-0000-0000-000024000000}"/>
    <cellStyle name="Standard" xfId="0" builtinId="0"/>
    <cellStyle name="Standard 2" xfId="1" xr:uid="{00000000-0005-0000-0000-000026000000}"/>
    <cellStyle name="Standard 2 2" xfId="3" xr:uid="{00000000-0005-0000-0000-000027000000}"/>
    <cellStyle name="Standard 3" xfId="40" xr:uid="{00000000-0005-0000-0000-000028000000}"/>
    <cellStyle name="Standard 4" xfId="41" xr:uid="{00000000-0005-0000-0000-000029000000}"/>
    <cellStyle name="Standard 4 2" xfId="42" xr:uid="{00000000-0005-0000-0000-00002A000000}"/>
    <cellStyle name="Standard 5" xfId="2" xr:uid="{00000000-0005-0000-0000-00002B000000}"/>
    <cellStyle name="Standard 6" xfId="43" xr:uid="{00000000-0005-0000-0000-00002C000000}"/>
    <cellStyle name="Überschrift 1 2" xfId="44" xr:uid="{00000000-0005-0000-0000-00002D000000}"/>
    <cellStyle name="Überschrift 2 2" xfId="45" xr:uid="{00000000-0005-0000-0000-00002E000000}"/>
    <cellStyle name="Überschrift 3 2" xfId="46" xr:uid="{00000000-0005-0000-0000-00002F000000}"/>
    <cellStyle name="Überschrift 4 2" xfId="47" xr:uid="{00000000-0005-0000-0000-000030000000}"/>
    <cellStyle name="Überschrift 5" xfId="48" xr:uid="{00000000-0005-0000-0000-000031000000}"/>
    <cellStyle name="Verknüpfte Zelle 2" xfId="49" xr:uid="{00000000-0005-0000-0000-000032000000}"/>
    <cellStyle name="Warnender Text 2" xfId="50" xr:uid="{00000000-0005-0000-0000-000033000000}"/>
    <cellStyle name="Zelle überprüfen 2" xfId="51" xr:uid="{00000000-0005-0000-0000-000034000000}"/>
  </cellStyles>
  <dxfs count="33">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s>
  <tableStyles count="0" defaultTableStyle="TableStyleMedium2" defaultPivotStyle="PivotStyleLight16"/>
  <colors>
    <mruColors>
      <color rgb="FF00A5EE"/>
      <color rgb="FF103578"/>
      <color rgb="FF00CCFF"/>
      <color rgb="FFFFFFB9"/>
      <color rgb="FF0000FF"/>
      <color rgb="FFFFFFCC"/>
      <color rgb="FFFFFF66"/>
      <color rgb="FF00CC00"/>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161925</xdr:colOff>
      <xdr:row>0</xdr:row>
      <xdr:rowOff>38100</xdr:rowOff>
    </xdr:from>
    <xdr:to>
      <xdr:col>9</xdr:col>
      <xdr:colOff>595503</xdr:colOff>
      <xdr:row>4</xdr:row>
      <xdr:rowOff>0</xdr:rowOff>
    </xdr:to>
    <xdr:pic>
      <xdr:nvPicPr>
        <xdr:cNvPr id="3" name="Grafik 2">
          <a:extLst>
            <a:ext uri="{FF2B5EF4-FFF2-40B4-BE49-F238E27FC236}">
              <a16:creationId xmlns:a16="http://schemas.microsoft.com/office/drawing/2014/main" id="{916BF4B6-910A-4C48-815F-8784690F4F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82350" y="38100"/>
          <a:ext cx="2319528"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EU\03.41%20Ziel%20IWB%20(EFRE)%202014-20\1.Themen\1.3.5%20Projektselektion\Workshops\WS-Ergebnisse%20(1.%20Runde)\KPC%202015-04-10_Projektselektion%20nach%20ZwiSt%20J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selektion"/>
      <sheetName val="Abfrageboxen"/>
      <sheetName val="Kriterien laut Draft"/>
    </sheetNames>
    <sheetDataSet>
      <sheetData sheetId="0"/>
      <sheetData sheetId="1">
        <row r="2">
          <cell r="B2">
            <v>0</v>
          </cell>
          <cell r="D2">
            <v>0</v>
          </cell>
          <cell r="J2">
            <v>0</v>
          </cell>
          <cell r="L2">
            <v>0</v>
          </cell>
        </row>
        <row r="3">
          <cell r="B3" t="str">
            <v>Ja</v>
          </cell>
          <cell r="D3">
            <v>3</v>
          </cell>
          <cell r="J3">
            <v>3</v>
          </cell>
          <cell r="L3">
            <v>3</v>
          </cell>
        </row>
        <row r="4">
          <cell r="B4" t="str">
            <v>Nein</v>
          </cell>
          <cell r="D4">
            <v>2</v>
          </cell>
          <cell r="J4">
            <v>1.5</v>
          </cell>
          <cell r="L4">
            <v>0</v>
          </cell>
        </row>
        <row r="5">
          <cell r="D5">
            <v>1</v>
          </cell>
          <cell r="J5">
            <v>0</v>
          </cell>
        </row>
        <row r="6">
          <cell r="D6">
            <v>0</v>
          </cell>
        </row>
        <row r="11">
          <cell r="H11">
            <v>0</v>
          </cell>
        </row>
        <row r="14">
          <cell r="B14">
            <v>0</v>
          </cell>
          <cell r="J14">
            <v>1</v>
          </cell>
        </row>
        <row r="15">
          <cell r="F15">
            <v>5</v>
          </cell>
        </row>
        <row r="16">
          <cell r="D16">
            <v>0</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5"/>
  <sheetViews>
    <sheetView showGridLines="0" tabSelected="1" view="pageLayout" zoomScaleNormal="89" workbookViewId="0">
      <selection activeCell="E10" sqref="E10"/>
    </sheetView>
  </sheetViews>
  <sheetFormatPr baseColWidth="10" defaultColWidth="0" defaultRowHeight="11.25" zeroHeight="1" x14ac:dyDescent="0.2"/>
  <cols>
    <col min="1" max="1" width="22.7109375" style="73" customWidth="1"/>
    <col min="2" max="2" width="22.7109375" style="130" customWidth="1"/>
    <col min="3" max="3" width="32.5703125" style="130" customWidth="1"/>
    <col min="4" max="4" width="36.7109375" style="130" bestFit="1" customWidth="1"/>
    <col min="5" max="5" width="12.42578125" style="130" customWidth="1"/>
    <col min="6" max="6" width="7" style="130" bestFit="1" customWidth="1"/>
    <col min="7" max="7" width="8.5703125" style="130" customWidth="1"/>
    <col min="8" max="8" width="11.140625" style="130" bestFit="1" customWidth="1"/>
    <col min="9" max="9" width="26.42578125" style="131" customWidth="1"/>
    <col min="10" max="10" width="9.7109375" style="132" customWidth="1"/>
    <col min="11" max="11" width="11.42578125" style="73" customWidth="1"/>
    <col min="12" max="16384" width="11.42578125" style="73" hidden="1"/>
  </cols>
  <sheetData>
    <row r="1" spans="1:10" x14ac:dyDescent="0.2">
      <c r="A1" s="136"/>
      <c r="B1" s="136"/>
      <c r="C1" s="136"/>
      <c r="D1" s="136"/>
      <c r="E1" s="136"/>
      <c r="F1" s="136"/>
      <c r="G1" s="136"/>
      <c r="H1" s="136"/>
      <c r="I1" s="136"/>
      <c r="J1" s="136"/>
    </row>
    <row r="2" spans="1:10" x14ac:dyDescent="0.2">
      <c r="A2" s="136"/>
      <c r="B2" s="136"/>
      <c r="C2" s="136"/>
      <c r="D2" s="136"/>
      <c r="E2" s="136"/>
      <c r="F2" s="136"/>
      <c r="G2" s="136"/>
      <c r="H2" s="136"/>
      <c r="I2" s="136"/>
      <c r="J2" s="136"/>
    </row>
    <row r="3" spans="1:10" x14ac:dyDescent="0.2">
      <c r="A3" s="136"/>
      <c r="B3" s="136"/>
      <c r="C3" s="136"/>
      <c r="D3" s="136"/>
      <c r="E3" s="136"/>
      <c r="F3" s="136"/>
      <c r="G3" s="136"/>
      <c r="H3" s="136"/>
      <c r="I3" s="136"/>
      <c r="J3" s="136"/>
    </row>
    <row r="4" spans="1:10" x14ac:dyDescent="0.2">
      <c r="A4" s="136"/>
      <c r="B4" s="136"/>
      <c r="C4" s="136"/>
      <c r="D4" s="136"/>
      <c r="E4" s="136"/>
      <c r="F4" s="136"/>
      <c r="G4" s="136"/>
      <c r="H4" s="136"/>
      <c r="I4" s="136"/>
      <c r="J4" s="136"/>
    </row>
    <row r="5" spans="1:10" ht="8.25" customHeight="1" x14ac:dyDescent="0.2">
      <c r="A5" s="136"/>
      <c r="B5" s="136"/>
      <c r="C5" s="136"/>
      <c r="D5" s="136"/>
      <c r="E5" s="136"/>
      <c r="F5" s="136"/>
      <c r="G5" s="136"/>
      <c r="H5" s="136"/>
      <c r="I5" s="136"/>
      <c r="J5" s="136"/>
    </row>
    <row r="6" spans="1:10" ht="54" customHeight="1" x14ac:dyDescent="0.2">
      <c r="A6" s="137" t="s">
        <v>177</v>
      </c>
      <c r="B6" s="138"/>
      <c r="C6" s="138"/>
      <c r="D6" s="138"/>
      <c r="E6" s="138"/>
      <c r="F6" s="138"/>
      <c r="G6" s="138"/>
      <c r="H6" s="138"/>
      <c r="I6" s="138"/>
      <c r="J6" s="138"/>
    </row>
    <row r="7" spans="1:10" ht="12.75" x14ac:dyDescent="0.2">
      <c r="A7" s="139" t="s">
        <v>170</v>
      </c>
      <c r="B7" s="136"/>
      <c r="C7" s="136"/>
      <c r="D7" s="136"/>
      <c r="E7" s="136"/>
      <c r="F7" s="136"/>
      <c r="G7" s="136"/>
      <c r="H7" s="136"/>
      <c r="I7" s="136"/>
      <c r="J7" s="136"/>
    </row>
    <row r="8" spans="1:10" x14ac:dyDescent="0.2">
      <c r="A8" s="140"/>
      <c r="B8" s="140"/>
      <c r="C8" s="140"/>
      <c r="D8" s="140"/>
      <c r="E8" s="140"/>
      <c r="F8" s="140"/>
      <c r="G8" s="140"/>
      <c r="H8" s="140"/>
      <c r="I8" s="140"/>
      <c r="J8" s="140"/>
    </row>
    <row r="9" spans="1:10" s="75" customFormat="1" ht="46.5" x14ac:dyDescent="0.2">
      <c r="A9" s="74" t="s">
        <v>0</v>
      </c>
      <c r="B9" s="74" t="s">
        <v>131</v>
      </c>
      <c r="C9" s="74" t="s">
        <v>123</v>
      </c>
      <c r="D9" s="74" t="s">
        <v>143</v>
      </c>
      <c r="E9" s="74" t="s">
        <v>174</v>
      </c>
      <c r="F9" s="74" t="s">
        <v>144</v>
      </c>
      <c r="G9" s="74" t="s">
        <v>175</v>
      </c>
      <c r="H9" s="74" t="s">
        <v>148</v>
      </c>
      <c r="I9" s="74" t="s">
        <v>168</v>
      </c>
      <c r="J9" s="74" t="s">
        <v>176</v>
      </c>
    </row>
    <row r="10" spans="1:10" s="75" customFormat="1" ht="27.75" customHeight="1" x14ac:dyDescent="0.2">
      <c r="A10" s="158" t="s">
        <v>141</v>
      </c>
      <c r="B10" s="168" t="s">
        <v>169</v>
      </c>
      <c r="C10" s="76" t="s">
        <v>103</v>
      </c>
      <c r="D10" s="77" t="s">
        <v>157</v>
      </c>
      <c r="E10" s="47"/>
      <c r="F10" s="78">
        <f>IF(E10="ja",1,0)</f>
        <v>0</v>
      </c>
      <c r="G10" s="79">
        <v>0.33</v>
      </c>
      <c r="H10" s="79">
        <f>F10*G10</f>
        <v>0</v>
      </c>
      <c r="I10" s="52"/>
      <c r="J10" s="161">
        <f>SUM(H10:H12)</f>
        <v>0</v>
      </c>
    </row>
    <row r="11" spans="1:10" s="75" customFormat="1" ht="24.75" customHeight="1" x14ac:dyDescent="0.2">
      <c r="A11" s="159"/>
      <c r="B11" s="168"/>
      <c r="C11" s="76" t="s">
        <v>104</v>
      </c>
      <c r="D11" s="77" t="s">
        <v>157</v>
      </c>
      <c r="E11" s="47"/>
      <c r="F11" s="78">
        <f t="shared" ref="F11:F12" si="0">IF(E11="ja",1,0)</f>
        <v>0</v>
      </c>
      <c r="G11" s="79">
        <v>0.33</v>
      </c>
      <c r="H11" s="79">
        <f t="shared" ref="H11:H12" si="1">F11*G11</f>
        <v>0</v>
      </c>
      <c r="I11" s="52"/>
      <c r="J11" s="161"/>
    </row>
    <row r="12" spans="1:10" ht="27" customHeight="1" x14ac:dyDescent="0.2">
      <c r="A12" s="159"/>
      <c r="B12" s="168"/>
      <c r="C12" s="80" t="s">
        <v>167</v>
      </c>
      <c r="D12" s="77" t="s">
        <v>157</v>
      </c>
      <c r="E12" s="47"/>
      <c r="F12" s="78">
        <f t="shared" si="0"/>
        <v>0</v>
      </c>
      <c r="G12" s="79">
        <v>0.33</v>
      </c>
      <c r="H12" s="79">
        <f t="shared" si="1"/>
        <v>0</v>
      </c>
      <c r="I12" s="52"/>
      <c r="J12" s="161"/>
    </row>
    <row r="13" spans="1:10" s="82" customFormat="1" ht="15.75" hidden="1" customHeight="1" x14ac:dyDescent="0.2">
      <c r="A13" s="159"/>
      <c r="B13" s="81"/>
      <c r="C13" s="76"/>
      <c r="D13" s="77"/>
      <c r="E13" s="47"/>
      <c r="F13" s="78"/>
      <c r="G13" s="79"/>
      <c r="H13" s="79"/>
      <c r="I13" s="52"/>
      <c r="J13" s="161"/>
    </row>
    <row r="14" spans="1:10" ht="14.25" hidden="1" customHeight="1" x14ac:dyDescent="0.2">
      <c r="A14" s="159"/>
      <c r="B14" s="83"/>
      <c r="C14" s="76"/>
      <c r="D14" s="77"/>
      <c r="E14" s="47" t="s">
        <v>138</v>
      </c>
      <c r="F14" s="78"/>
      <c r="G14" s="79"/>
      <c r="H14" s="79"/>
      <c r="I14" s="52"/>
      <c r="J14" s="161"/>
    </row>
    <row r="15" spans="1:10" ht="14.25" hidden="1" customHeight="1" x14ac:dyDescent="0.2">
      <c r="A15" s="159"/>
      <c r="B15" s="83"/>
      <c r="C15" s="76"/>
      <c r="D15" s="77"/>
      <c r="E15" s="47" t="s">
        <v>145</v>
      </c>
      <c r="F15" s="78"/>
      <c r="G15" s="79"/>
      <c r="H15" s="79"/>
      <c r="I15" s="52"/>
      <c r="J15" s="161"/>
    </row>
    <row r="16" spans="1:10" ht="24" hidden="1" customHeight="1" x14ac:dyDescent="0.2">
      <c r="A16" s="159"/>
      <c r="B16" s="83"/>
      <c r="C16" s="76"/>
      <c r="D16" s="77"/>
      <c r="E16" s="47" t="s">
        <v>147</v>
      </c>
      <c r="F16" s="78"/>
      <c r="G16" s="79"/>
      <c r="H16" s="79"/>
      <c r="I16" s="52"/>
      <c r="J16" s="161"/>
    </row>
    <row r="17" spans="1:10" ht="40.5" customHeight="1" thickBot="1" x14ac:dyDescent="0.25">
      <c r="A17" s="160"/>
      <c r="B17" s="84" t="s">
        <v>140</v>
      </c>
      <c r="C17" s="85" t="s">
        <v>139</v>
      </c>
      <c r="D17" s="86" t="s">
        <v>146</v>
      </c>
      <c r="E17" s="48"/>
      <c r="F17" s="87"/>
      <c r="G17" s="88"/>
      <c r="H17" s="88"/>
      <c r="I17" s="53" t="s">
        <v>159</v>
      </c>
      <c r="J17" s="162"/>
    </row>
    <row r="18" spans="1:10" s="82" customFormat="1" ht="15.75" hidden="1" customHeight="1" x14ac:dyDescent="0.2">
      <c r="A18" s="89"/>
      <c r="B18" s="68"/>
      <c r="C18" s="90"/>
      <c r="D18" s="69"/>
      <c r="E18" s="49"/>
      <c r="F18" s="71"/>
      <c r="G18" s="72"/>
      <c r="H18" s="72"/>
      <c r="I18" s="91"/>
      <c r="J18" s="92"/>
    </row>
    <row r="19" spans="1:10" ht="15.75" hidden="1" customHeight="1" x14ac:dyDescent="0.2">
      <c r="A19" s="89"/>
      <c r="B19" s="90"/>
      <c r="C19" s="93"/>
      <c r="D19" s="94"/>
      <c r="E19" s="50" t="s">
        <v>102</v>
      </c>
      <c r="F19" s="95"/>
      <c r="G19" s="96"/>
      <c r="H19" s="96"/>
      <c r="I19" s="91"/>
      <c r="J19" s="92"/>
    </row>
    <row r="20" spans="1:10" ht="18.75" hidden="1" customHeight="1" x14ac:dyDescent="0.2">
      <c r="A20" s="89"/>
      <c r="B20" s="90"/>
      <c r="C20" s="93"/>
      <c r="D20" s="94"/>
      <c r="E20" s="50" t="s">
        <v>105</v>
      </c>
      <c r="F20" s="95"/>
      <c r="G20" s="96"/>
      <c r="H20" s="96"/>
      <c r="I20" s="91"/>
      <c r="J20" s="92"/>
    </row>
    <row r="21" spans="1:10" ht="18.75" hidden="1" customHeight="1" x14ac:dyDescent="0.2">
      <c r="A21" s="89"/>
      <c r="B21" s="90"/>
      <c r="C21" s="93"/>
      <c r="D21" s="94"/>
      <c r="E21" s="50" t="s">
        <v>106</v>
      </c>
      <c r="F21" s="95"/>
      <c r="G21" s="96"/>
      <c r="H21" s="96"/>
      <c r="I21" s="91"/>
      <c r="J21" s="92"/>
    </row>
    <row r="22" spans="1:10" s="82" customFormat="1" ht="34.5" thickTop="1" x14ac:dyDescent="0.2">
      <c r="A22" s="169" t="s">
        <v>107</v>
      </c>
      <c r="B22" s="166" t="s">
        <v>108</v>
      </c>
      <c r="C22" s="97" t="s">
        <v>110</v>
      </c>
      <c r="D22" s="98" t="s">
        <v>158</v>
      </c>
      <c r="E22" s="55"/>
      <c r="F22" s="99">
        <f>IF(E22=$E$20,1,IF(E22=$E$21,3,0))</f>
        <v>0</v>
      </c>
      <c r="G22" s="100">
        <v>0.5</v>
      </c>
      <c r="H22" s="100">
        <f t="shared" ref="H22:H32" si="2">F22*G22</f>
        <v>0</v>
      </c>
      <c r="I22" s="56" t="s">
        <v>162</v>
      </c>
      <c r="J22" s="146">
        <f>SUM(H22:H25)</f>
        <v>0</v>
      </c>
    </row>
    <row r="23" spans="1:10" s="82" customFormat="1" ht="33.75" x14ac:dyDescent="0.2">
      <c r="A23" s="169"/>
      <c r="B23" s="171"/>
      <c r="C23" s="76" t="s">
        <v>111</v>
      </c>
      <c r="D23" s="77" t="s">
        <v>158</v>
      </c>
      <c r="E23" s="47"/>
      <c r="F23" s="78">
        <f>IF(E23=$E$20,1,IF(E23=$E$21,3,0))</f>
        <v>0</v>
      </c>
      <c r="G23" s="79">
        <v>1</v>
      </c>
      <c r="H23" s="79">
        <f t="shared" si="2"/>
        <v>0</v>
      </c>
      <c r="I23" s="52"/>
      <c r="J23" s="146"/>
    </row>
    <row r="24" spans="1:10" s="82" customFormat="1" ht="33.75" x14ac:dyDescent="0.2">
      <c r="A24" s="169"/>
      <c r="B24" s="171"/>
      <c r="C24" s="76" t="s">
        <v>112</v>
      </c>
      <c r="D24" s="77" t="s">
        <v>158</v>
      </c>
      <c r="E24" s="47"/>
      <c r="F24" s="78">
        <f>IF(E24=$E$20,1,IF(E24=$E$21,3,0))</f>
        <v>0</v>
      </c>
      <c r="G24" s="79">
        <v>1</v>
      </c>
      <c r="H24" s="79">
        <f t="shared" si="2"/>
        <v>0</v>
      </c>
      <c r="I24" s="52"/>
      <c r="J24" s="146"/>
    </row>
    <row r="25" spans="1:10" s="82" customFormat="1" ht="38.25" customHeight="1" thickBot="1" x14ac:dyDescent="0.25">
      <c r="A25" s="170"/>
      <c r="B25" s="167"/>
      <c r="C25" s="101" t="s">
        <v>113</v>
      </c>
      <c r="D25" s="86" t="s">
        <v>158</v>
      </c>
      <c r="E25" s="57"/>
      <c r="F25" s="87">
        <f>IF(E25=$E$20,1,IF(E25=$E$21,3,0))</f>
        <v>0</v>
      </c>
      <c r="G25" s="88">
        <v>1</v>
      </c>
      <c r="H25" s="88">
        <f t="shared" si="2"/>
        <v>0</v>
      </c>
      <c r="I25" s="53" t="s">
        <v>163</v>
      </c>
      <c r="J25" s="147"/>
    </row>
    <row r="26" spans="1:10" s="82" customFormat="1" hidden="1" x14ac:dyDescent="0.2">
      <c r="A26" s="102"/>
      <c r="B26" s="103"/>
      <c r="C26" s="104"/>
      <c r="D26" s="105"/>
      <c r="E26" s="49"/>
      <c r="F26" s="70"/>
      <c r="G26" s="106"/>
      <c r="H26" s="106"/>
      <c r="I26" s="107"/>
      <c r="J26" s="92"/>
    </row>
    <row r="27" spans="1:10" s="82" customFormat="1" hidden="1" x14ac:dyDescent="0.2">
      <c r="A27" s="102"/>
      <c r="B27" s="103"/>
      <c r="C27" s="104"/>
      <c r="D27" s="105"/>
      <c r="E27" s="49" t="s">
        <v>152</v>
      </c>
      <c r="F27" s="70"/>
      <c r="G27" s="106"/>
      <c r="H27" s="106">
        <f t="shared" si="2"/>
        <v>0</v>
      </c>
      <c r="I27" s="107"/>
      <c r="J27" s="92"/>
    </row>
    <row r="28" spans="1:10" s="82" customFormat="1" hidden="1" x14ac:dyDescent="0.2">
      <c r="A28" s="102"/>
      <c r="B28" s="103"/>
      <c r="C28" s="104"/>
      <c r="D28" s="105"/>
      <c r="E28" s="49" t="s">
        <v>55</v>
      </c>
      <c r="F28" s="70"/>
      <c r="G28" s="106"/>
      <c r="H28" s="106">
        <f t="shared" si="2"/>
        <v>0</v>
      </c>
      <c r="I28" s="107"/>
      <c r="J28" s="92"/>
    </row>
    <row r="29" spans="1:10" s="82" customFormat="1" hidden="1" x14ac:dyDescent="0.2">
      <c r="A29" s="102"/>
      <c r="B29" s="103"/>
      <c r="C29" s="104"/>
      <c r="D29" s="105"/>
      <c r="E29" s="49" t="s">
        <v>153</v>
      </c>
      <c r="F29" s="70"/>
      <c r="G29" s="106"/>
      <c r="H29" s="106">
        <f t="shared" si="2"/>
        <v>0</v>
      </c>
      <c r="I29" s="107"/>
      <c r="J29" s="92"/>
    </row>
    <row r="30" spans="1:10" s="82" customFormat="1" ht="45" customHeight="1" thickTop="1" x14ac:dyDescent="0.2">
      <c r="A30" s="172" t="s">
        <v>172</v>
      </c>
      <c r="B30" s="174" t="s">
        <v>173</v>
      </c>
      <c r="C30" s="108" t="s">
        <v>149</v>
      </c>
      <c r="D30" s="98" t="s">
        <v>154</v>
      </c>
      <c r="E30" s="55"/>
      <c r="F30" s="99">
        <f>IF(E30=$E$28,1,IF(E30=$E$29,3,0))</f>
        <v>0</v>
      </c>
      <c r="G30" s="100">
        <v>1</v>
      </c>
      <c r="H30" s="100">
        <f t="shared" si="2"/>
        <v>0</v>
      </c>
      <c r="I30" s="58"/>
      <c r="J30" s="146">
        <f>SUM(H30:H32)</f>
        <v>0</v>
      </c>
    </row>
    <row r="31" spans="1:10" s="82" customFormat="1" ht="45.75" customHeight="1" x14ac:dyDescent="0.2">
      <c r="A31" s="172"/>
      <c r="B31" s="175"/>
      <c r="C31" s="80" t="s">
        <v>150</v>
      </c>
      <c r="D31" s="77" t="s">
        <v>155</v>
      </c>
      <c r="E31" s="47"/>
      <c r="F31" s="78">
        <f t="shared" ref="F31:F32" si="3">IF(E31=$E$28,1,IF(E31=$E$29,3,0))</f>
        <v>0</v>
      </c>
      <c r="G31" s="79">
        <v>1</v>
      </c>
      <c r="H31" s="79">
        <f t="shared" si="2"/>
        <v>0</v>
      </c>
      <c r="I31" s="59"/>
      <c r="J31" s="146"/>
    </row>
    <row r="32" spans="1:10" s="82" customFormat="1" ht="43.5" customHeight="1" thickBot="1" x14ac:dyDescent="0.25">
      <c r="A32" s="173"/>
      <c r="B32" s="176"/>
      <c r="C32" s="109" t="s">
        <v>151</v>
      </c>
      <c r="D32" s="86" t="s">
        <v>156</v>
      </c>
      <c r="E32" s="57"/>
      <c r="F32" s="87">
        <f t="shared" si="3"/>
        <v>0</v>
      </c>
      <c r="G32" s="88">
        <v>1</v>
      </c>
      <c r="H32" s="88">
        <f t="shared" si="2"/>
        <v>0</v>
      </c>
      <c r="I32" s="60"/>
      <c r="J32" s="147"/>
    </row>
    <row r="33" spans="1:10" s="82" customFormat="1" ht="31.5" hidden="1" customHeight="1" x14ac:dyDescent="0.2">
      <c r="A33" s="177" t="s">
        <v>142</v>
      </c>
      <c r="B33" s="177"/>
      <c r="C33" s="177"/>
      <c r="D33" s="177"/>
      <c r="E33" s="177"/>
      <c r="F33" s="177"/>
      <c r="G33" s="177"/>
      <c r="H33" s="177"/>
      <c r="I33" s="177"/>
      <c r="J33" s="177"/>
    </row>
    <row r="34" spans="1:10" s="82" customFormat="1" ht="31.5" hidden="1" customHeight="1" x14ac:dyDescent="0.2">
      <c r="A34" s="110"/>
      <c r="B34" s="110"/>
      <c r="C34" s="110"/>
      <c r="D34" s="110"/>
      <c r="E34" s="110"/>
      <c r="F34" s="110"/>
      <c r="G34" s="110"/>
      <c r="H34" s="110"/>
      <c r="I34" s="110"/>
      <c r="J34" s="110"/>
    </row>
    <row r="35" spans="1:10" s="82" customFormat="1" ht="31.5" hidden="1" customHeight="1" x14ac:dyDescent="0.2">
      <c r="A35" s="110"/>
      <c r="B35" s="110"/>
      <c r="C35" s="110"/>
      <c r="D35" s="110"/>
      <c r="E35" s="110" t="s">
        <v>160</v>
      </c>
      <c r="F35" s="110"/>
      <c r="G35" s="110"/>
      <c r="H35" s="110"/>
      <c r="I35" s="110"/>
      <c r="J35" s="110"/>
    </row>
    <row r="36" spans="1:10" s="82" customFormat="1" ht="31.5" hidden="1" customHeight="1" x14ac:dyDescent="0.2">
      <c r="A36" s="110"/>
      <c r="B36" s="110"/>
      <c r="C36" s="110"/>
      <c r="D36" s="110"/>
      <c r="E36" s="110" t="s">
        <v>105</v>
      </c>
      <c r="F36" s="110"/>
      <c r="G36" s="110"/>
      <c r="H36" s="110"/>
      <c r="I36" s="110"/>
      <c r="J36" s="110"/>
    </row>
    <row r="37" spans="1:10" s="82" customFormat="1" ht="31.5" hidden="1" customHeight="1" x14ac:dyDescent="0.2">
      <c r="A37" s="110"/>
      <c r="B37" s="110"/>
      <c r="C37" s="110"/>
      <c r="D37" s="110"/>
      <c r="E37" s="110" t="s">
        <v>106</v>
      </c>
      <c r="F37" s="110"/>
      <c r="G37" s="110"/>
      <c r="H37" s="110"/>
      <c r="I37" s="110"/>
      <c r="J37" s="110"/>
    </row>
    <row r="38" spans="1:10" ht="37.5" customHeight="1" thickTop="1" x14ac:dyDescent="0.2">
      <c r="A38" s="164" t="s">
        <v>171</v>
      </c>
      <c r="B38" s="166" t="s">
        <v>126</v>
      </c>
      <c r="C38" s="111" t="s">
        <v>117</v>
      </c>
      <c r="D38" s="98" t="s">
        <v>109</v>
      </c>
      <c r="E38" s="55"/>
      <c r="F38" s="99">
        <f t="shared" ref="F38:F60" si="4">IF(E38=$E$20,1,IF(E38=$E$21,3,0))</f>
        <v>0</v>
      </c>
      <c r="G38" s="100">
        <v>0.5</v>
      </c>
      <c r="H38" s="100">
        <f t="shared" ref="H38:H60" si="5">F38*G38</f>
        <v>0</v>
      </c>
      <c r="I38" s="61"/>
      <c r="J38" s="146">
        <f>SUM(H38:H39)</f>
        <v>0</v>
      </c>
    </row>
    <row r="39" spans="1:10" ht="34.5" thickBot="1" x14ac:dyDescent="0.25">
      <c r="A39" s="165"/>
      <c r="B39" s="167"/>
      <c r="C39" s="112" t="s">
        <v>118</v>
      </c>
      <c r="D39" s="86" t="s">
        <v>109</v>
      </c>
      <c r="E39" s="57"/>
      <c r="F39" s="87">
        <f t="shared" si="4"/>
        <v>0</v>
      </c>
      <c r="G39" s="88">
        <v>0.5</v>
      </c>
      <c r="H39" s="88">
        <f t="shared" si="5"/>
        <v>0</v>
      </c>
      <c r="I39" s="62"/>
      <c r="J39" s="147"/>
    </row>
    <row r="40" spans="1:10" ht="13.5" thickTop="1" x14ac:dyDescent="0.2">
      <c r="A40" s="141"/>
      <c r="B40" s="141"/>
      <c r="C40" s="141"/>
      <c r="D40" s="141"/>
      <c r="E40" s="141"/>
      <c r="F40" s="141"/>
      <c r="G40" s="141"/>
      <c r="H40" s="141"/>
      <c r="I40" s="141"/>
      <c r="J40" s="141"/>
    </row>
    <row r="41" spans="1:10" ht="12.75" x14ac:dyDescent="0.2">
      <c r="A41" s="142"/>
      <c r="B41" s="142"/>
      <c r="C41" s="142"/>
      <c r="D41" s="142"/>
      <c r="E41" s="142"/>
      <c r="F41" s="142"/>
      <c r="G41" s="142"/>
      <c r="H41" s="142"/>
      <c r="I41" s="142"/>
      <c r="J41" s="142"/>
    </row>
    <row r="42" spans="1:10" ht="12.75" x14ac:dyDescent="0.2">
      <c r="A42" s="142"/>
      <c r="B42" s="142"/>
      <c r="C42" s="142"/>
      <c r="D42" s="142"/>
      <c r="E42" s="142"/>
      <c r="F42" s="142"/>
      <c r="G42" s="142"/>
      <c r="H42" s="142"/>
      <c r="I42" s="142"/>
      <c r="J42" s="142"/>
    </row>
    <row r="43" spans="1:10" ht="12.75" x14ac:dyDescent="0.2">
      <c r="A43" s="142"/>
      <c r="B43" s="142"/>
      <c r="C43" s="142"/>
      <c r="D43" s="142"/>
      <c r="E43" s="142"/>
      <c r="F43" s="142"/>
      <c r="G43" s="142"/>
      <c r="H43" s="142"/>
      <c r="I43" s="142"/>
      <c r="J43" s="142"/>
    </row>
    <row r="44" spans="1:10" ht="12.75" x14ac:dyDescent="0.2">
      <c r="A44" s="142"/>
      <c r="B44" s="142"/>
      <c r="C44" s="142"/>
      <c r="D44" s="142"/>
      <c r="E44" s="142"/>
      <c r="F44" s="142"/>
      <c r="G44" s="142"/>
      <c r="H44" s="142"/>
      <c r="I44" s="142"/>
      <c r="J44" s="142"/>
    </row>
    <row r="45" spans="1:10" ht="12.75" x14ac:dyDescent="0.2">
      <c r="A45" s="142"/>
      <c r="B45" s="142"/>
      <c r="C45" s="142"/>
      <c r="D45" s="142"/>
      <c r="E45" s="142"/>
      <c r="F45" s="142"/>
      <c r="G45" s="142"/>
      <c r="H45" s="142"/>
      <c r="I45" s="142"/>
      <c r="J45" s="142"/>
    </row>
    <row r="46" spans="1:10" ht="12.75" x14ac:dyDescent="0.2">
      <c r="A46" s="142"/>
      <c r="B46" s="142"/>
      <c r="C46" s="142"/>
      <c r="D46" s="142"/>
      <c r="E46" s="142"/>
      <c r="F46" s="142"/>
      <c r="G46" s="142"/>
      <c r="H46" s="142"/>
      <c r="I46" s="142"/>
      <c r="J46" s="142"/>
    </row>
    <row r="47" spans="1:10" ht="12.75" x14ac:dyDescent="0.2">
      <c r="A47" s="142"/>
      <c r="B47" s="142"/>
      <c r="C47" s="142"/>
      <c r="D47" s="142"/>
      <c r="E47" s="142"/>
      <c r="F47" s="142"/>
      <c r="G47" s="142"/>
      <c r="H47" s="142"/>
      <c r="I47" s="142"/>
      <c r="J47" s="142"/>
    </row>
    <row r="48" spans="1:10" ht="12.75" x14ac:dyDescent="0.2">
      <c r="A48" s="142"/>
      <c r="B48" s="142"/>
      <c r="C48" s="142"/>
      <c r="D48" s="142"/>
      <c r="E48" s="142"/>
      <c r="F48" s="142"/>
      <c r="G48" s="142"/>
      <c r="H48" s="142"/>
      <c r="I48" s="142"/>
      <c r="J48" s="142"/>
    </row>
    <row r="49" spans="1:10" ht="33.75" x14ac:dyDescent="0.2">
      <c r="A49" s="163" t="s">
        <v>115</v>
      </c>
      <c r="B49" s="166" t="s">
        <v>127</v>
      </c>
      <c r="C49" s="97" t="s">
        <v>119</v>
      </c>
      <c r="D49" s="98" t="s">
        <v>109</v>
      </c>
      <c r="E49" s="55"/>
      <c r="F49" s="99">
        <f t="shared" si="4"/>
        <v>0</v>
      </c>
      <c r="G49" s="100">
        <v>0.2</v>
      </c>
      <c r="H49" s="100">
        <f t="shared" si="5"/>
        <v>0</v>
      </c>
      <c r="I49" s="61"/>
      <c r="J49" s="148">
        <f>SUM(H49:H53)</f>
        <v>0</v>
      </c>
    </row>
    <row r="50" spans="1:10" ht="33.75" x14ac:dyDescent="0.2">
      <c r="A50" s="163"/>
      <c r="B50" s="171"/>
      <c r="C50" s="113" t="s">
        <v>120</v>
      </c>
      <c r="D50" s="77" t="s">
        <v>109</v>
      </c>
      <c r="E50" s="47"/>
      <c r="F50" s="78">
        <f t="shared" si="4"/>
        <v>0</v>
      </c>
      <c r="G50" s="79">
        <v>0.2</v>
      </c>
      <c r="H50" s="79">
        <f t="shared" si="5"/>
        <v>0</v>
      </c>
      <c r="I50" s="64"/>
      <c r="J50" s="149"/>
    </row>
    <row r="51" spans="1:10" ht="33.75" x14ac:dyDescent="0.2">
      <c r="A51" s="163"/>
      <c r="B51" s="171"/>
      <c r="C51" s="76" t="s">
        <v>121</v>
      </c>
      <c r="D51" s="77" t="s">
        <v>109</v>
      </c>
      <c r="E51" s="47"/>
      <c r="F51" s="78">
        <f t="shared" si="4"/>
        <v>0</v>
      </c>
      <c r="G51" s="79">
        <v>0.2</v>
      </c>
      <c r="H51" s="79">
        <f t="shared" si="5"/>
        <v>0</v>
      </c>
      <c r="I51" s="64"/>
      <c r="J51" s="149"/>
    </row>
    <row r="52" spans="1:10" ht="33.75" x14ac:dyDescent="0.2">
      <c r="A52" s="163"/>
      <c r="B52" s="171"/>
      <c r="C52" s="113" t="s">
        <v>122</v>
      </c>
      <c r="D52" s="77" t="s">
        <v>109</v>
      </c>
      <c r="E52" s="47"/>
      <c r="F52" s="78">
        <f t="shared" si="4"/>
        <v>0</v>
      </c>
      <c r="G52" s="79">
        <v>0.2</v>
      </c>
      <c r="H52" s="79">
        <f t="shared" si="5"/>
        <v>0</v>
      </c>
      <c r="I52" s="64"/>
      <c r="J52" s="149"/>
    </row>
    <row r="53" spans="1:10" ht="34.5" thickBot="1" x14ac:dyDescent="0.25">
      <c r="A53" s="178"/>
      <c r="B53" s="167"/>
      <c r="C53" s="112" t="s">
        <v>124</v>
      </c>
      <c r="D53" s="86" t="s">
        <v>109</v>
      </c>
      <c r="E53" s="57"/>
      <c r="F53" s="87">
        <f t="shared" si="4"/>
        <v>0</v>
      </c>
      <c r="G53" s="88">
        <v>0.2</v>
      </c>
      <c r="H53" s="88">
        <f t="shared" si="5"/>
        <v>0</v>
      </c>
      <c r="I53" s="62"/>
      <c r="J53" s="150"/>
    </row>
    <row r="54" spans="1:10" ht="114" thickTop="1" thickBot="1" x14ac:dyDescent="0.25">
      <c r="A54" s="114" t="s">
        <v>116</v>
      </c>
      <c r="B54" s="115" t="s">
        <v>125</v>
      </c>
      <c r="C54" s="116" t="s">
        <v>116</v>
      </c>
      <c r="D54" s="117" t="s">
        <v>109</v>
      </c>
      <c r="E54" s="51"/>
      <c r="F54" s="118">
        <f t="shared" si="4"/>
        <v>0</v>
      </c>
      <c r="G54" s="119">
        <v>1</v>
      </c>
      <c r="H54" s="119">
        <f t="shared" si="5"/>
        <v>0</v>
      </c>
      <c r="I54" s="54" t="s">
        <v>164</v>
      </c>
      <c r="J54" s="120">
        <f>SUM(H54)</f>
        <v>0</v>
      </c>
    </row>
    <row r="55" spans="1:10" s="82" customFormat="1" ht="39.75" customHeight="1" thickTop="1" x14ac:dyDescent="0.2">
      <c r="A55" s="179" t="s">
        <v>165</v>
      </c>
      <c r="B55" s="155" t="s">
        <v>130</v>
      </c>
      <c r="C55" s="121" t="s">
        <v>128</v>
      </c>
      <c r="D55" s="121" t="s">
        <v>109</v>
      </c>
      <c r="E55" s="63"/>
      <c r="F55" s="122">
        <f t="shared" si="4"/>
        <v>0</v>
      </c>
      <c r="G55" s="123">
        <v>0.33</v>
      </c>
      <c r="H55" s="123">
        <f t="shared" si="5"/>
        <v>0</v>
      </c>
      <c r="I55" s="65"/>
      <c r="J55" s="151">
        <f>SUM(H55:H57)</f>
        <v>0</v>
      </c>
    </row>
    <row r="56" spans="1:10" s="82" customFormat="1" ht="39.75" customHeight="1" x14ac:dyDescent="0.2">
      <c r="A56" s="180"/>
      <c r="B56" s="156"/>
      <c r="C56" s="77" t="s">
        <v>129</v>
      </c>
      <c r="D56" s="77" t="s">
        <v>109</v>
      </c>
      <c r="E56" s="47"/>
      <c r="F56" s="78">
        <f t="shared" si="4"/>
        <v>0</v>
      </c>
      <c r="G56" s="79">
        <v>0.33</v>
      </c>
      <c r="H56" s="79">
        <f t="shared" si="5"/>
        <v>0</v>
      </c>
      <c r="I56" s="66"/>
      <c r="J56" s="152"/>
    </row>
    <row r="57" spans="1:10" s="82" customFormat="1" ht="39.75" customHeight="1" thickBot="1" x14ac:dyDescent="0.25">
      <c r="A57" s="181"/>
      <c r="B57" s="157"/>
      <c r="C57" s="86" t="s">
        <v>132</v>
      </c>
      <c r="D57" s="86" t="s">
        <v>109</v>
      </c>
      <c r="E57" s="57"/>
      <c r="F57" s="87">
        <f t="shared" si="4"/>
        <v>0</v>
      </c>
      <c r="G57" s="88">
        <v>0.33</v>
      </c>
      <c r="H57" s="88">
        <f t="shared" si="5"/>
        <v>0</v>
      </c>
      <c r="I57" s="67"/>
      <c r="J57" s="153"/>
    </row>
    <row r="58" spans="1:10" s="82" customFormat="1" ht="38.25" customHeight="1" thickTop="1" x14ac:dyDescent="0.2">
      <c r="A58" s="143" t="s">
        <v>133</v>
      </c>
      <c r="B58" s="155" t="s">
        <v>134</v>
      </c>
      <c r="C58" s="124" t="s">
        <v>135</v>
      </c>
      <c r="D58" s="121" t="s">
        <v>109</v>
      </c>
      <c r="E58" s="63"/>
      <c r="F58" s="122">
        <f t="shared" si="4"/>
        <v>0</v>
      </c>
      <c r="G58" s="123">
        <v>0.33</v>
      </c>
      <c r="H58" s="123">
        <f t="shared" si="5"/>
        <v>0</v>
      </c>
      <c r="I58" s="65"/>
      <c r="J58" s="154">
        <f>SUM(H58:H60)</f>
        <v>0</v>
      </c>
    </row>
    <row r="59" spans="1:10" s="82" customFormat="1" ht="37.5" customHeight="1" x14ac:dyDescent="0.2">
      <c r="A59" s="144"/>
      <c r="B59" s="156"/>
      <c r="C59" s="80" t="s">
        <v>136</v>
      </c>
      <c r="D59" s="77" t="s">
        <v>109</v>
      </c>
      <c r="E59" s="47"/>
      <c r="F59" s="78">
        <f t="shared" si="4"/>
        <v>0</v>
      </c>
      <c r="G59" s="79">
        <v>0.33</v>
      </c>
      <c r="H59" s="79">
        <f t="shared" si="5"/>
        <v>0</v>
      </c>
      <c r="I59" s="66"/>
      <c r="J59" s="149"/>
    </row>
    <row r="60" spans="1:10" s="82" customFormat="1" ht="39.75" customHeight="1" thickBot="1" x14ac:dyDescent="0.25">
      <c r="A60" s="145"/>
      <c r="B60" s="157"/>
      <c r="C60" s="109" t="s">
        <v>137</v>
      </c>
      <c r="D60" s="86" t="s">
        <v>109</v>
      </c>
      <c r="E60" s="57"/>
      <c r="F60" s="87">
        <f t="shared" si="4"/>
        <v>0</v>
      </c>
      <c r="G60" s="88">
        <v>0.33</v>
      </c>
      <c r="H60" s="88">
        <f t="shared" si="5"/>
        <v>0</v>
      </c>
      <c r="I60" s="67"/>
      <c r="J60" s="150"/>
    </row>
    <row r="61" spans="1:10" ht="30.75" customHeight="1" thickTop="1" x14ac:dyDescent="0.2">
      <c r="A61" s="135" t="s">
        <v>166</v>
      </c>
      <c r="B61" s="135"/>
      <c r="C61" s="135"/>
      <c r="D61" s="135"/>
      <c r="E61" s="135"/>
      <c r="F61" s="135"/>
      <c r="G61" s="135"/>
      <c r="H61" s="135"/>
      <c r="I61" s="135"/>
      <c r="J61" s="125">
        <f>SUM(J9:J59)</f>
        <v>0</v>
      </c>
    </row>
    <row r="62" spans="1:10" x14ac:dyDescent="0.2">
      <c r="A62" s="126"/>
      <c r="B62" s="127"/>
      <c r="C62" s="104"/>
      <c r="D62" s="127"/>
      <c r="E62" s="127"/>
      <c r="F62" s="127"/>
      <c r="G62" s="127"/>
      <c r="H62" s="127"/>
      <c r="I62" s="128"/>
      <c r="J62" s="92"/>
    </row>
    <row r="63" spans="1:10" ht="15" customHeight="1" x14ac:dyDescent="0.2">
      <c r="A63" s="163" t="s">
        <v>161</v>
      </c>
      <c r="B63" s="127"/>
      <c r="C63" s="104"/>
      <c r="D63" s="127"/>
      <c r="E63" s="127"/>
      <c r="F63" s="127"/>
      <c r="G63" s="127"/>
      <c r="H63" s="127"/>
      <c r="I63" s="128"/>
      <c r="J63" s="92"/>
    </row>
    <row r="64" spans="1:10" ht="15" customHeight="1" x14ac:dyDescent="0.2">
      <c r="A64" s="163"/>
      <c r="B64" s="127"/>
      <c r="C64" s="104"/>
      <c r="D64" s="127"/>
      <c r="E64" s="127"/>
      <c r="F64" s="127"/>
      <c r="G64" s="127"/>
      <c r="H64" s="127"/>
      <c r="I64" s="128"/>
      <c r="J64" s="129" t="str">
        <f>IF(J30&lt;1,"KO",IF(E17="nein = K.O. Kriterium erfüllt","KO","Kein KO"))</f>
        <v>KO</v>
      </c>
    </row>
    <row r="65" spans="1:10" ht="15" customHeight="1" x14ac:dyDescent="0.2">
      <c r="A65" s="163"/>
      <c r="B65" s="127"/>
      <c r="C65" s="104"/>
      <c r="D65" s="127"/>
      <c r="E65" s="127"/>
      <c r="F65" s="127"/>
      <c r="G65" s="127"/>
      <c r="H65" s="127"/>
      <c r="I65" s="128"/>
      <c r="J65" s="92"/>
    </row>
    <row r="66" spans="1:10" x14ac:dyDescent="0.2"/>
    <row r="67" spans="1:10" x14ac:dyDescent="0.2"/>
    <row r="68" spans="1:10" x14ac:dyDescent="0.2"/>
    <row r="69" spans="1:10" x14ac:dyDescent="0.2"/>
    <row r="70" spans="1:10" hidden="1" x14ac:dyDescent="0.2"/>
    <row r="71" spans="1:10" hidden="1" x14ac:dyDescent="0.2">
      <c r="B71" s="130" t="s">
        <v>114</v>
      </c>
    </row>
    <row r="72" spans="1:10" hidden="1" x14ac:dyDescent="0.2">
      <c r="B72" s="130" t="s">
        <v>102</v>
      </c>
    </row>
    <row r="73" spans="1:10" hidden="1" x14ac:dyDescent="0.2"/>
    <row r="74" spans="1:10" hidden="1" x14ac:dyDescent="0.2">
      <c r="B74" s="133" t="s">
        <v>138</v>
      </c>
    </row>
    <row r="75" spans="1:10" hidden="1" x14ac:dyDescent="0.2">
      <c r="B75" s="133" t="s">
        <v>145</v>
      </c>
    </row>
    <row r="76" spans="1:10" hidden="1" x14ac:dyDescent="0.2">
      <c r="B76" s="133" t="s">
        <v>147</v>
      </c>
    </row>
    <row r="77" spans="1:10" hidden="1" x14ac:dyDescent="0.2"/>
    <row r="78" spans="1:10" hidden="1" x14ac:dyDescent="0.2">
      <c r="B78" s="134" t="s">
        <v>102</v>
      </c>
    </row>
    <row r="79" spans="1:10" hidden="1" x14ac:dyDescent="0.2">
      <c r="B79" s="134" t="s">
        <v>105</v>
      </c>
    </row>
    <row r="80" spans="1:10" hidden="1" x14ac:dyDescent="0.2">
      <c r="B80" s="134" t="s">
        <v>106</v>
      </c>
    </row>
    <row r="81" spans="2:2" hidden="1" x14ac:dyDescent="0.2"/>
    <row r="82" spans="2:2" hidden="1" x14ac:dyDescent="0.2">
      <c r="B82" s="133" t="s">
        <v>152</v>
      </c>
    </row>
    <row r="83" spans="2:2" hidden="1" x14ac:dyDescent="0.2">
      <c r="B83" s="133" t="s">
        <v>55</v>
      </c>
    </row>
    <row r="84" spans="2:2" hidden="1" x14ac:dyDescent="0.2">
      <c r="B84" s="133" t="s">
        <v>153</v>
      </c>
    </row>
    <row r="85" spans="2:2" hidden="1" x14ac:dyDescent="0.2"/>
    <row r="86" spans="2:2" hidden="1" x14ac:dyDescent="0.2">
      <c r="B86" s="110" t="s">
        <v>160</v>
      </c>
    </row>
    <row r="87" spans="2:2" hidden="1" x14ac:dyDescent="0.2">
      <c r="B87" s="110" t="s">
        <v>105</v>
      </c>
    </row>
    <row r="88" spans="2:2" hidden="1" x14ac:dyDescent="0.2">
      <c r="B88" s="110" t="s">
        <v>106</v>
      </c>
    </row>
    <row r="89" spans="2:2" hidden="1" x14ac:dyDescent="0.2"/>
    <row r="90" spans="2:2" hidden="1" x14ac:dyDescent="0.2"/>
    <row r="91" spans="2:2" x14ac:dyDescent="0.2"/>
    <row r="92" spans="2:2" x14ac:dyDescent="0.2"/>
    <row r="93" spans="2:2" x14ac:dyDescent="0.2"/>
    <row r="94" spans="2:2" x14ac:dyDescent="0.2"/>
    <row r="95" spans="2:2" x14ac:dyDescent="0.2"/>
  </sheetData>
  <sheetProtection algorithmName="SHA-512" hashValue="pG3heczJBp/vaC4mNI+0TRirpPk8dquB9GmjHOIBIcFPU9xuEekinuSDj7w3bo+6nWtkV8MtXlwe/91AFGzP0g==" saltValue="gJu34+LHpT4pZGM6cxb5tA==" spinCount="100000" sheet="1" selectLockedCells="1"/>
  <mergeCells count="41">
    <mergeCell ref="J22:J25"/>
    <mergeCell ref="A10:A17"/>
    <mergeCell ref="J10:J17"/>
    <mergeCell ref="A63:A65"/>
    <mergeCell ref="A38:A39"/>
    <mergeCell ref="B38:B39"/>
    <mergeCell ref="B10:B12"/>
    <mergeCell ref="A22:A25"/>
    <mergeCell ref="B22:B25"/>
    <mergeCell ref="A30:A32"/>
    <mergeCell ref="B30:B32"/>
    <mergeCell ref="A33:J33"/>
    <mergeCell ref="A49:A53"/>
    <mergeCell ref="B49:B53"/>
    <mergeCell ref="A55:A57"/>
    <mergeCell ref="B55:B57"/>
    <mergeCell ref="J30:J32"/>
    <mergeCell ref="J38:J39"/>
    <mergeCell ref="J49:J53"/>
    <mergeCell ref="J55:J57"/>
    <mergeCell ref="J58:J60"/>
    <mergeCell ref="A46:J46"/>
    <mergeCell ref="A47:J47"/>
    <mergeCell ref="A48:J48"/>
    <mergeCell ref="B58:B60"/>
    <mergeCell ref="A61:I61"/>
    <mergeCell ref="A1:J1"/>
    <mergeCell ref="A2:J2"/>
    <mergeCell ref="A3:J3"/>
    <mergeCell ref="A4:J4"/>
    <mergeCell ref="A5:J5"/>
    <mergeCell ref="A6:J6"/>
    <mergeCell ref="A7:J7"/>
    <mergeCell ref="A8:J8"/>
    <mergeCell ref="A40:J40"/>
    <mergeCell ref="A41:J41"/>
    <mergeCell ref="A42:J42"/>
    <mergeCell ref="A43:J43"/>
    <mergeCell ref="A44:J44"/>
    <mergeCell ref="A45:J45"/>
    <mergeCell ref="A58:A60"/>
  </mergeCells>
  <dataValidations count="5">
    <dataValidation type="list" allowBlank="1" showInputMessage="1" showErrorMessage="1" sqref="E10:E12" xr:uid="{00000000-0002-0000-0000-000000000000}">
      <formula1>Voraussetzungen</formula1>
    </dataValidation>
    <dataValidation type="list" showErrorMessage="1" sqref="E17" xr:uid="{00000000-0002-0000-0000-000001000000}">
      <formula1>KO_Krit</formula1>
    </dataValidation>
    <dataValidation type="list" allowBlank="1" showInputMessage="1" showErrorMessage="1" sqref="E22:E25" xr:uid="{00000000-0002-0000-0000-000002000000}">
      <formula1>Strategie</formula1>
    </dataValidation>
    <dataValidation type="list" allowBlank="1" showInputMessage="1" showErrorMessage="1" sqref="E30:E32" xr:uid="{00000000-0002-0000-0000-000003000000}">
      <formula1>Projektgröße</formula1>
    </dataValidation>
    <dataValidation type="list" allowBlank="1" showInputMessage="1" showErrorMessage="1" sqref="E38:E39 E49:E60" xr:uid="{00000000-0002-0000-0000-000004000000}">
      <formula1>Technische_Inhalte</formula1>
    </dataValidation>
  </dataValidations>
  <pageMargins left="0.78740157480314965" right="0.78740157480314965" top="0.46875" bottom="0.78740157480314965" header="0.31496062992125984" footer="0.31496062992125984"/>
  <pageSetup paperSize="8" fitToWidth="0" fitToHeight="0" orientation="landscape" r:id="rId1"/>
  <headerFooter>
    <oddFooter>&amp;R&amp;"Arial,Standard"&amp;6&amp;K103578aws Digitalisierung | Bewertungsschema |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zoomScale="90" zoomScaleNormal="90" zoomScaleSheetLayoutView="100" workbookViewId="0">
      <selection activeCell="H31" sqref="H31:H32"/>
    </sheetView>
  </sheetViews>
  <sheetFormatPr baseColWidth="10" defaultRowHeight="15" x14ac:dyDescent="0.25"/>
  <cols>
    <col min="1" max="1" width="6.42578125" style="3" bestFit="1" customWidth="1"/>
    <col min="2" max="2" width="35.140625" style="1" bestFit="1" customWidth="1"/>
    <col min="3" max="3" width="17.140625" style="1" customWidth="1"/>
    <col min="4" max="4" width="3.42578125" style="1" bestFit="1" customWidth="1"/>
    <col min="5" max="7" width="11.42578125" style="1"/>
    <col min="8" max="8" width="11.85546875" style="1" customWidth="1"/>
    <col min="9" max="10" width="11.42578125" style="1"/>
    <col min="11" max="11" width="3.85546875" style="1" bestFit="1" customWidth="1"/>
    <col min="12" max="12" width="1.7109375" style="1" hidden="1" customWidth="1"/>
    <col min="13" max="13" width="11" style="1" customWidth="1"/>
    <col min="14" max="16384" width="11.42578125" style="1"/>
  </cols>
  <sheetData>
    <row r="1" spans="1:13" ht="11.25" customHeight="1" x14ac:dyDescent="0.25"/>
    <row r="2" spans="1:13" ht="15" customHeight="1" x14ac:dyDescent="0.3">
      <c r="A2" s="230" t="s">
        <v>1</v>
      </c>
      <c r="B2" s="230"/>
      <c r="C2" s="230"/>
      <c r="D2" s="230"/>
      <c r="E2" s="230"/>
      <c r="F2" s="230"/>
    </row>
    <row r="3" spans="1:13" ht="15" customHeight="1" x14ac:dyDescent="0.3">
      <c r="A3" s="44" t="s">
        <v>100</v>
      </c>
      <c r="B3" s="43"/>
      <c r="C3" s="43"/>
      <c r="D3" s="43"/>
      <c r="E3" s="43"/>
      <c r="F3" s="43"/>
    </row>
    <row r="4" spans="1:13" ht="47.25" customHeight="1" x14ac:dyDescent="0.25">
      <c r="A4" s="231" t="s">
        <v>2</v>
      </c>
      <c r="B4" s="231"/>
      <c r="C4" s="231"/>
      <c r="D4" s="231"/>
      <c r="E4" s="231"/>
      <c r="F4" s="231"/>
    </row>
    <row r="5" spans="1:13" ht="48.75" customHeight="1" x14ac:dyDescent="0.25">
      <c r="A5" s="232" t="s">
        <v>3</v>
      </c>
      <c r="B5" s="232"/>
      <c r="C5" s="232"/>
      <c r="D5" s="232"/>
      <c r="E5" s="232"/>
      <c r="F5" s="232"/>
      <c r="M5" s="2" t="s">
        <v>4</v>
      </c>
    </row>
    <row r="6" spans="1:13" x14ac:dyDescent="0.25">
      <c r="B6" s="4"/>
      <c r="M6" s="4" t="s">
        <v>5</v>
      </c>
    </row>
    <row r="7" spans="1:13" x14ac:dyDescent="0.25">
      <c r="A7" s="5" t="s">
        <v>6</v>
      </c>
      <c r="B7" s="6" t="s">
        <v>7</v>
      </c>
      <c r="C7" s="7"/>
      <c r="D7" s="7"/>
      <c r="E7" s="7"/>
      <c r="F7" s="8" t="str">
        <f>IF([1]Abfrageboxen!B14=4,"geprüft","zu prüfen")</f>
        <v>zu prüfen</v>
      </c>
    </row>
    <row r="8" spans="1:13" x14ac:dyDescent="0.25">
      <c r="A8" s="9" t="s">
        <v>8</v>
      </c>
      <c r="B8" s="233" t="s">
        <v>9</v>
      </c>
      <c r="C8" s="234"/>
      <c r="D8" s="234"/>
      <c r="E8" s="235"/>
      <c r="F8" s="10"/>
      <c r="K8" s="11" t="s">
        <v>8</v>
      </c>
      <c r="M8" s="4" t="s">
        <v>10</v>
      </c>
    </row>
    <row r="9" spans="1:13" x14ac:dyDescent="0.25">
      <c r="A9" s="9" t="s">
        <v>11</v>
      </c>
      <c r="B9" s="233" t="s">
        <v>12</v>
      </c>
      <c r="C9" s="234"/>
      <c r="D9" s="234"/>
      <c r="E9" s="235"/>
      <c r="F9" s="10"/>
      <c r="K9" s="11" t="s">
        <v>11</v>
      </c>
      <c r="M9" s="4" t="s">
        <v>13</v>
      </c>
    </row>
    <row r="10" spans="1:13" x14ac:dyDescent="0.25">
      <c r="A10" s="9" t="s">
        <v>14</v>
      </c>
      <c r="B10" s="233" t="s">
        <v>15</v>
      </c>
      <c r="C10" s="234"/>
      <c r="D10" s="234"/>
      <c r="E10" s="235"/>
      <c r="F10" s="10"/>
      <c r="K10" s="11" t="s">
        <v>14</v>
      </c>
      <c r="M10" s="4" t="s">
        <v>16</v>
      </c>
    </row>
    <row r="11" spans="1:13" x14ac:dyDescent="0.25">
      <c r="A11" s="9" t="s">
        <v>17</v>
      </c>
      <c r="B11" s="233" t="s">
        <v>18</v>
      </c>
      <c r="C11" s="234"/>
      <c r="D11" s="234"/>
      <c r="E11" s="235"/>
      <c r="F11" s="10"/>
      <c r="K11" s="11" t="s">
        <v>17</v>
      </c>
      <c r="M11" s="4" t="s">
        <v>19</v>
      </c>
    </row>
    <row r="12" spans="1:13" x14ac:dyDescent="0.25">
      <c r="B12" s="4"/>
      <c r="M12" s="4"/>
    </row>
    <row r="13" spans="1:13" x14ac:dyDescent="0.25">
      <c r="A13" s="5" t="s">
        <v>20</v>
      </c>
      <c r="B13" s="6" t="s">
        <v>21</v>
      </c>
      <c r="C13" s="7"/>
      <c r="D13" s="7"/>
      <c r="E13" s="7"/>
      <c r="F13" s="8" t="str">
        <f>IF([1]Abfrageboxen!D16=6,"geprüft","zu prüfen")</f>
        <v>zu prüfen</v>
      </c>
      <c r="M13" s="4"/>
    </row>
    <row r="14" spans="1:13" ht="51" customHeight="1" x14ac:dyDescent="0.25">
      <c r="A14" s="12" t="s">
        <v>22</v>
      </c>
      <c r="B14" s="221" t="s">
        <v>23</v>
      </c>
      <c r="C14" s="222"/>
      <c r="D14" s="222"/>
      <c r="E14" s="223"/>
      <c r="F14" s="13"/>
      <c r="M14" s="14"/>
    </row>
    <row r="15" spans="1:13" ht="30" customHeight="1" x14ac:dyDescent="0.25">
      <c r="A15" s="12" t="s">
        <v>24</v>
      </c>
      <c r="B15" s="221" t="s">
        <v>25</v>
      </c>
      <c r="C15" s="222"/>
      <c r="D15" s="222"/>
      <c r="E15" s="223"/>
      <c r="F15" s="13"/>
      <c r="K15" s="14" t="s">
        <v>24</v>
      </c>
      <c r="L15" s="4"/>
      <c r="M15" s="14" t="s">
        <v>26</v>
      </c>
    </row>
    <row r="16" spans="1:13" ht="15" customHeight="1" x14ac:dyDescent="0.25">
      <c r="A16" s="12" t="s">
        <v>27</v>
      </c>
      <c r="B16" s="221" t="s">
        <v>28</v>
      </c>
      <c r="C16" s="222"/>
      <c r="D16" s="222"/>
      <c r="E16" s="223"/>
      <c r="F16" s="13"/>
      <c r="L16" s="4"/>
      <c r="M16" s="4"/>
    </row>
    <row r="17" spans="1:15" ht="26.25" customHeight="1" x14ac:dyDescent="0.25">
      <c r="A17" s="12" t="s">
        <v>29</v>
      </c>
      <c r="B17" s="221" t="s">
        <v>30</v>
      </c>
      <c r="C17" s="222"/>
      <c r="D17" s="222"/>
      <c r="E17" s="223"/>
      <c r="F17" s="13"/>
      <c r="L17" s="4"/>
      <c r="M17" s="4"/>
    </row>
    <row r="18" spans="1:15" x14ac:dyDescent="0.25">
      <c r="A18" s="12" t="s">
        <v>31</v>
      </c>
      <c r="B18" s="203" t="s">
        <v>32</v>
      </c>
      <c r="C18" s="204"/>
      <c r="D18" s="204"/>
      <c r="E18" s="205"/>
      <c r="F18" s="13"/>
      <c r="K18" s="11" t="s">
        <v>31</v>
      </c>
      <c r="M18" s="4" t="s">
        <v>33</v>
      </c>
    </row>
    <row r="19" spans="1:15" ht="30" customHeight="1" x14ac:dyDescent="0.25">
      <c r="A19" s="12" t="s">
        <v>34</v>
      </c>
      <c r="B19" s="221" t="s">
        <v>35</v>
      </c>
      <c r="C19" s="222"/>
      <c r="D19" s="222"/>
      <c r="E19" s="223"/>
      <c r="F19" s="13"/>
      <c r="H19" s="11"/>
      <c r="I19" s="4"/>
      <c r="K19" s="15" t="s">
        <v>34</v>
      </c>
      <c r="L19" s="16"/>
      <c r="M19" s="14" t="s">
        <v>36</v>
      </c>
    </row>
    <row r="20" spans="1:15" x14ac:dyDescent="0.25">
      <c r="B20" s="4"/>
      <c r="I20" s="4"/>
    </row>
    <row r="21" spans="1:15" x14ac:dyDescent="0.25">
      <c r="A21" s="5" t="s">
        <v>37</v>
      </c>
      <c r="B21" s="6" t="s">
        <v>38</v>
      </c>
      <c r="C21" s="7"/>
      <c r="D21" s="7"/>
      <c r="E21" s="7"/>
      <c r="F21" s="8" t="str">
        <f>IF([1]Abfrageboxen!F15=5,"geprüft","zu prüfen")</f>
        <v>geprüft</v>
      </c>
      <c r="I21" s="4"/>
    </row>
    <row r="22" spans="1:15" ht="27.75" customHeight="1" x14ac:dyDescent="0.25">
      <c r="B22" s="221" t="s">
        <v>39</v>
      </c>
      <c r="C22" s="222"/>
      <c r="D22" s="222"/>
      <c r="E22" s="222"/>
      <c r="F22" s="223"/>
      <c r="I22" s="4"/>
    </row>
    <row r="23" spans="1:15" ht="76.5" x14ac:dyDescent="0.25">
      <c r="A23" s="17"/>
      <c r="B23" s="18" t="s">
        <v>40</v>
      </c>
      <c r="C23" s="224" t="s">
        <v>41</v>
      </c>
      <c r="D23" s="225"/>
      <c r="E23" s="19" t="s">
        <v>42</v>
      </c>
      <c r="F23" s="19" t="s">
        <v>43</v>
      </c>
      <c r="G23" s="19" t="s">
        <v>101</v>
      </c>
      <c r="H23" s="19" t="s">
        <v>44</v>
      </c>
      <c r="I23" s="19" t="s">
        <v>45</v>
      </c>
    </row>
    <row r="24" spans="1:15" ht="25.5" customHeight="1" x14ac:dyDescent="0.25">
      <c r="A24" s="183" t="s">
        <v>46</v>
      </c>
      <c r="B24" s="226" t="s">
        <v>47</v>
      </c>
      <c r="C24" s="20" t="s">
        <v>48</v>
      </c>
      <c r="D24" s="21">
        <v>3</v>
      </c>
      <c r="E24" s="227"/>
      <c r="F24" s="187">
        <f>E24*H24</f>
        <v>0</v>
      </c>
      <c r="G24" s="189">
        <f>F24*33.33333</f>
        <v>0</v>
      </c>
      <c r="H24" s="191">
        <v>0.5</v>
      </c>
      <c r="I24" s="187">
        <f>H24*3</f>
        <v>1.5</v>
      </c>
      <c r="N24" s="46"/>
    </row>
    <row r="25" spans="1:15" ht="25.5" customHeight="1" x14ac:dyDescent="0.25">
      <c r="A25" s="208"/>
      <c r="B25" s="226"/>
      <c r="C25" s="20" t="s">
        <v>49</v>
      </c>
      <c r="D25" s="21">
        <v>2</v>
      </c>
      <c r="E25" s="228"/>
      <c r="F25" s="207"/>
      <c r="G25" s="212"/>
      <c r="H25" s="213"/>
      <c r="I25" s="207"/>
    </row>
    <row r="26" spans="1:15" ht="25.5" customHeight="1" x14ac:dyDescent="0.25">
      <c r="A26" s="208"/>
      <c r="B26" s="226"/>
      <c r="C26" s="20" t="s">
        <v>50</v>
      </c>
      <c r="D26" s="21">
        <v>1</v>
      </c>
      <c r="E26" s="228"/>
      <c r="F26" s="207"/>
      <c r="G26" s="212"/>
      <c r="H26" s="213"/>
      <c r="I26" s="207"/>
    </row>
    <row r="27" spans="1:15" ht="25.5" customHeight="1" x14ac:dyDescent="0.25">
      <c r="A27" s="194"/>
      <c r="B27" s="226"/>
      <c r="C27" s="20" t="s">
        <v>51</v>
      </c>
      <c r="D27" s="21">
        <v>0</v>
      </c>
      <c r="E27" s="229"/>
      <c r="F27" s="188"/>
      <c r="G27" s="190"/>
      <c r="H27" s="192"/>
      <c r="I27" s="188"/>
    </row>
    <row r="28" spans="1:15" ht="25.5" customHeight="1" x14ac:dyDescent="0.25">
      <c r="A28" s="208" t="s">
        <v>52</v>
      </c>
      <c r="B28" s="217" t="s">
        <v>53</v>
      </c>
      <c r="C28" s="20" t="s">
        <v>54</v>
      </c>
      <c r="D28" s="21">
        <v>3</v>
      </c>
      <c r="E28" s="186"/>
      <c r="F28" s="187">
        <f>E28*H28</f>
        <v>0</v>
      </c>
      <c r="G28" s="189">
        <f>F28*33.33333</f>
        <v>0</v>
      </c>
      <c r="H28" s="191">
        <v>0.2</v>
      </c>
      <c r="I28" s="187">
        <f>H28*3</f>
        <v>0.60000000000000009</v>
      </c>
      <c r="K28" s="22"/>
      <c r="L28" s="22"/>
      <c r="M28" s="22"/>
      <c r="N28" s="22"/>
      <c r="O28" s="22"/>
    </row>
    <row r="29" spans="1:15" ht="25.5" customHeight="1" x14ac:dyDescent="0.25">
      <c r="A29" s="208"/>
      <c r="B29" s="219"/>
      <c r="C29" s="20" t="s">
        <v>55</v>
      </c>
      <c r="D29" s="21">
        <v>1.5</v>
      </c>
      <c r="E29" s="186"/>
      <c r="F29" s="207"/>
      <c r="G29" s="212"/>
      <c r="H29" s="220"/>
      <c r="I29" s="207"/>
      <c r="K29" s="22"/>
      <c r="L29" s="22"/>
      <c r="M29" s="22"/>
      <c r="N29" s="22"/>
      <c r="O29" s="22"/>
    </row>
    <row r="30" spans="1:15" ht="25.5" customHeight="1" x14ac:dyDescent="0.25">
      <c r="A30" s="184"/>
      <c r="B30" s="218"/>
      <c r="C30" s="20" t="s">
        <v>56</v>
      </c>
      <c r="D30" s="21">
        <v>0</v>
      </c>
      <c r="E30" s="186"/>
      <c r="F30" s="188"/>
      <c r="G30" s="190"/>
      <c r="H30" s="214"/>
      <c r="I30" s="188"/>
      <c r="K30" s="22"/>
      <c r="L30" s="22"/>
      <c r="M30" s="22"/>
      <c r="N30" s="22"/>
      <c r="O30" s="22"/>
    </row>
    <row r="31" spans="1:15" ht="25.5" customHeight="1" x14ac:dyDescent="0.25">
      <c r="A31" s="215" t="s">
        <v>57</v>
      </c>
      <c r="B31" s="217" t="s">
        <v>58</v>
      </c>
      <c r="C31" s="20" t="s">
        <v>59</v>
      </c>
      <c r="D31" s="21">
        <v>3</v>
      </c>
      <c r="E31" s="186"/>
      <c r="F31" s="187">
        <f>E31*H31</f>
        <v>0</v>
      </c>
      <c r="G31" s="189">
        <f>F31*33.33333</f>
        <v>0</v>
      </c>
      <c r="H31" s="191">
        <v>0.1</v>
      </c>
      <c r="I31" s="187">
        <f>H31*3</f>
        <v>0.30000000000000004</v>
      </c>
    </row>
    <row r="32" spans="1:15" ht="25.5" customHeight="1" x14ac:dyDescent="0.25">
      <c r="A32" s="216"/>
      <c r="B32" s="218"/>
      <c r="C32" s="20" t="s">
        <v>60</v>
      </c>
      <c r="D32" s="21">
        <v>0</v>
      </c>
      <c r="E32" s="186"/>
      <c r="F32" s="188"/>
      <c r="G32" s="190"/>
      <c r="H32" s="214"/>
      <c r="I32" s="188"/>
    </row>
    <row r="33" spans="1:18" ht="25.5" customHeight="1" x14ac:dyDescent="0.25">
      <c r="A33" s="183" t="s">
        <v>61</v>
      </c>
      <c r="B33" s="209" t="s">
        <v>62</v>
      </c>
      <c r="C33" s="20" t="s">
        <v>63</v>
      </c>
      <c r="D33" s="21">
        <v>3</v>
      </c>
      <c r="E33" s="186"/>
      <c r="F33" s="187">
        <f>E33*H33</f>
        <v>0</v>
      </c>
      <c r="G33" s="189">
        <f>F33*33.33333</f>
        <v>0</v>
      </c>
      <c r="H33" s="191">
        <v>0.1</v>
      </c>
      <c r="I33" s="187">
        <f>H33*3</f>
        <v>0.30000000000000004</v>
      </c>
      <c r="K33" s="206" t="s">
        <v>61</v>
      </c>
      <c r="L33" s="22"/>
      <c r="M33" s="182" t="s">
        <v>64</v>
      </c>
      <c r="N33" s="182"/>
      <c r="O33" s="182"/>
      <c r="P33" s="182"/>
    </row>
    <row r="34" spans="1:18" ht="25.5" customHeight="1" x14ac:dyDescent="0.25">
      <c r="A34" s="208"/>
      <c r="B34" s="210"/>
      <c r="C34" s="20" t="s">
        <v>65</v>
      </c>
      <c r="D34" s="21">
        <v>1.5</v>
      </c>
      <c r="E34" s="186"/>
      <c r="F34" s="207"/>
      <c r="G34" s="212"/>
      <c r="H34" s="213"/>
      <c r="I34" s="207"/>
      <c r="K34" s="206"/>
      <c r="L34" s="22"/>
      <c r="M34" s="182"/>
      <c r="N34" s="182"/>
      <c r="O34" s="182"/>
      <c r="P34" s="182"/>
    </row>
    <row r="35" spans="1:18" ht="25.5" customHeight="1" x14ac:dyDescent="0.25">
      <c r="A35" s="184"/>
      <c r="B35" s="211"/>
      <c r="C35" s="20" t="s">
        <v>66</v>
      </c>
      <c r="D35" s="21">
        <v>0</v>
      </c>
      <c r="E35" s="186"/>
      <c r="F35" s="207"/>
      <c r="G35" s="212"/>
      <c r="H35" s="192"/>
      <c r="I35" s="207"/>
      <c r="K35" s="206"/>
      <c r="M35" s="182"/>
      <c r="N35" s="182"/>
      <c r="O35" s="182"/>
      <c r="P35" s="182"/>
    </row>
    <row r="36" spans="1:18" ht="25.5" customHeight="1" x14ac:dyDescent="0.25">
      <c r="A36" s="183" t="s">
        <v>67</v>
      </c>
      <c r="B36" s="185" t="s">
        <v>68</v>
      </c>
      <c r="C36" s="20" t="s">
        <v>69</v>
      </c>
      <c r="D36" s="21">
        <v>3</v>
      </c>
      <c r="E36" s="186"/>
      <c r="F36" s="187">
        <f>E36*H36</f>
        <v>0</v>
      </c>
      <c r="G36" s="189">
        <f>F36*33.33333</f>
        <v>0</v>
      </c>
      <c r="H36" s="191">
        <v>0.09</v>
      </c>
      <c r="I36" s="187">
        <f>H36*3</f>
        <v>0.27</v>
      </c>
      <c r="K36" s="206" t="s">
        <v>67</v>
      </c>
      <c r="L36" s="22"/>
      <c r="M36" s="182" t="s">
        <v>70</v>
      </c>
      <c r="N36" s="182"/>
      <c r="O36" s="182"/>
      <c r="P36" s="182"/>
    </row>
    <row r="37" spans="1:18" ht="25.5" customHeight="1" x14ac:dyDescent="0.25">
      <c r="A37" s="184"/>
      <c r="B37" s="185"/>
      <c r="C37" s="20" t="s">
        <v>71</v>
      </c>
      <c r="D37" s="21">
        <v>0</v>
      </c>
      <c r="E37" s="186"/>
      <c r="F37" s="207"/>
      <c r="G37" s="190"/>
      <c r="H37" s="192"/>
      <c r="I37" s="188"/>
      <c r="K37" s="206"/>
      <c r="L37" s="22"/>
      <c r="M37" s="182"/>
      <c r="N37" s="182"/>
      <c r="O37" s="182"/>
      <c r="P37" s="182"/>
    </row>
    <row r="38" spans="1:18" ht="25.5" customHeight="1" x14ac:dyDescent="0.25">
      <c r="A38" s="183" t="s">
        <v>72</v>
      </c>
      <c r="B38" s="185" t="s">
        <v>73</v>
      </c>
      <c r="C38" s="20" t="s">
        <v>69</v>
      </c>
      <c r="D38" s="21">
        <v>3</v>
      </c>
      <c r="E38" s="186"/>
      <c r="F38" s="187">
        <f>E38*H38</f>
        <v>0</v>
      </c>
      <c r="G38" s="189">
        <f>F38*33.33333</f>
        <v>0</v>
      </c>
      <c r="H38" s="191">
        <v>0.01</v>
      </c>
      <c r="I38" s="187">
        <f>H38*3</f>
        <v>0.03</v>
      </c>
      <c r="K38" s="193" t="s">
        <v>72</v>
      </c>
      <c r="L38" s="22"/>
      <c r="M38" s="182" t="s">
        <v>74</v>
      </c>
      <c r="N38" s="182"/>
      <c r="O38" s="182"/>
      <c r="P38" s="182"/>
      <c r="Q38" s="22"/>
      <c r="R38" s="22"/>
    </row>
    <row r="39" spans="1:18" ht="25.5" customHeight="1" x14ac:dyDescent="0.25">
      <c r="A39" s="184"/>
      <c r="B39" s="185"/>
      <c r="C39" s="20" t="s">
        <v>71</v>
      </c>
      <c r="D39" s="21">
        <v>0</v>
      </c>
      <c r="E39" s="186"/>
      <c r="F39" s="188"/>
      <c r="G39" s="190"/>
      <c r="H39" s="192"/>
      <c r="I39" s="188"/>
      <c r="K39" s="193"/>
      <c r="L39" s="23"/>
      <c r="M39" s="182"/>
      <c r="N39" s="182"/>
      <c r="O39" s="182"/>
      <c r="P39" s="182"/>
      <c r="Q39" s="22"/>
      <c r="R39" s="22"/>
    </row>
    <row r="40" spans="1:18" x14ac:dyDescent="0.25">
      <c r="A40" s="24"/>
      <c r="B40" s="25" t="s">
        <v>75</v>
      </c>
      <c r="C40" s="26"/>
      <c r="D40" s="27"/>
      <c r="E40" s="27"/>
      <c r="F40" s="28">
        <f>SUM(F24:F39)</f>
        <v>0</v>
      </c>
      <c r="G40" s="45">
        <f>F40*33.33333</f>
        <v>0</v>
      </c>
      <c r="H40" s="29">
        <f>SUM(H24:H39)</f>
        <v>0.99999999999999989</v>
      </c>
      <c r="I40" s="30">
        <f>SUM(I24:I39)</f>
        <v>3</v>
      </c>
      <c r="M40" s="182"/>
      <c r="N40" s="182"/>
      <c r="O40" s="182"/>
      <c r="P40" s="182"/>
      <c r="Q40" s="22"/>
      <c r="R40" s="22"/>
    </row>
    <row r="41" spans="1:18" ht="12" customHeight="1" x14ac:dyDescent="0.25">
      <c r="B41" s="16"/>
      <c r="C41" s="16"/>
      <c r="D41" s="31"/>
      <c r="E41" s="31"/>
      <c r="M41" s="182"/>
      <c r="N41" s="182"/>
      <c r="O41" s="182"/>
      <c r="P41" s="182"/>
      <c r="Q41" s="22"/>
      <c r="R41" s="22"/>
    </row>
    <row r="42" spans="1:18" x14ac:dyDescent="0.25">
      <c r="A42" s="32" t="s">
        <v>76</v>
      </c>
      <c r="B42" s="6" t="s">
        <v>77</v>
      </c>
      <c r="C42" s="7"/>
      <c r="D42" s="7"/>
      <c r="E42" s="7"/>
      <c r="F42" s="8" t="str">
        <f>IF([1]Abfrageboxen!H11=1,"geprüft","zu prüfen")</f>
        <v>zu prüfen</v>
      </c>
      <c r="M42" s="182"/>
      <c r="N42" s="182"/>
      <c r="O42" s="182"/>
      <c r="P42" s="182"/>
      <c r="Q42" s="22"/>
      <c r="R42" s="22"/>
    </row>
    <row r="43" spans="1:18" ht="15" customHeight="1" x14ac:dyDescent="0.25">
      <c r="A43" s="183" t="s">
        <v>78</v>
      </c>
      <c r="B43" s="195" t="s">
        <v>79</v>
      </c>
      <c r="C43" s="196"/>
      <c r="D43" s="196"/>
      <c r="E43" s="197"/>
      <c r="F43" s="201"/>
      <c r="M43" s="182"/>
      <c r="N43" s="182"/>
      <c r="O43" s="182"/>
      <c r="P43" s="182"/>
      <c r="Q43" s="22"/>
      <c r="R43" s="22"/>
    </row>
    <row r="44" spans="1:18" x14ac:dyDescent="0.25">
      <c r="A44" s="194"/>
      <c r="B44" s="198"/>
      <c r="C44" s="199"/>
      <c r="D44" s="199"/>
      <c r="E44" s="200"/>
      <c r="F44" s="202"/>
      <c r="M44" s="182"/>
      <c r="N44" s="182"/>
      <c r="O44" s="182"/>
      <c r="P44" s="182"/>
      <c r="Q44" s="22"/>
      <c r="R44" s="22"/>
    </row>
    <row r="45" spans="1:18" x14ac:dyDescent="0.25">
      <c r="M45" s="182"/>
      <c r="N45" s="182"/>
      <c r="O45" s="182"/>
      <c r="P45" s="182"/>
      <c r="Q45" s="22"/>
      <c r="R45" s="22"/>
    </row>
    <row r="46" spans="1:18" x14ac:dyDescent="0.25">
      <c r="A46" s="32" t="s">
        <v>80</v>
      </c>
      <c r="B46" s="6" t="s">
        <v>81</v>
      </c>
      <c r="C46" s="7"/>
      <c r="D46" s="7"/>
      <c r="E46" s="7"/>
      <c r="F46" s="8" t="str">
        <f>IF([1]Abfrageboxen!J14=4,"vollständig","unvollständig")</f>
        <v>unvollständig</v>
      </c>
      <c r="M46" s="182"/>
      <c r="N46" s="182"/>
      <c r="O46" s="182"/>
      <c r="P46" s="182"/>
      <c r="Q46" s="22"/>
      <c r="R46" s="22"/>
    </row>
    <row r="47" spans="1:18" x14ac:dyDescent="0.25">
      <c r="A47" s="9" t="s">
        <v>82</v>
      </c>
      <c r="B47" s="33" t="s">
        <v>83</v>
      </c>
      <c r="C47" s="34"/>
      <c r="D47" s="34"/>
      <c r="E47" s="35"/>
      <c r="F47" s="36" t="str">
        <f>IF(F40&gt;=1.5,"Ja","Nein")</f>
        <v>Nein</v>
      </c>
      <c r="M47" s="182"/>
      <c r="N47" s="182"/>
      <c r="O47" s="182"/>
      <c r="P47" s="182"/>
      <c r="Q47" s="22"/>
      <c r="R47" s="22"/>
    </row>
    <row r="48" spans="1:18" x14ac:dyDescent="0.25">
      <c r="A48" s="9" t="s">
        <v>84</v>
      </c>
      <c r="B48" s="203" t="s">
        <v>85</v>
      </c>
      <c r="C48" s="204"/>
      <c r="D48" s="204"/>
      <c r="E48" s="205"/>
      <c r="F48" s="37" t="str">
        <f>IF(F47="Ja",IF(F43="Ja","P3 IP 4e","P3 IP 4b"),"")</f>
        <v/>
      </c>
      <c r="M48" s="182"/>
      <c r="N48" s="182"/>
      <c r="O48" s="182"/>
      <c r="P48" s="182"/>
      <c r="Q48" s="22"/>
      <c r="R48" s="22"/>
    </row>
  </sheetData>
  <sheetProtection selectLockedCells="1"/>
  <mergeCells count="67">
    <mergeCell ref="B18:E18"/>
    <mergeCell ref="A2:F2"/>
    <mergeCell ref="A4:F4"/>
    <mergeCell ref="A5:F5"/>
    <mergeCell ref="B8:E8"/>
    <mergeCell ref="B9:E9"/>
    <mergeCell ref="B10:E10"/>
    <mergeCell ref="B11:E11"/>
    <mergeCell ref="B14:E14"/>
    <mergeCell ref="B15:E15"/>
    <mergeCell ref="B16:E16"/>
    <mergeCell ref="B17:E17"/>
    <mergeCell ref="B19:E19"/>
    <mergeCell ref="B22:F22"/>
    <mergeCell ref="C23:D23"/>
    <mergeCell ref="A24:A27"/>
    <mergeCell ref="B24:B27"/>
    <mergeCell ref="E24:E27"/>
    <mergeCell ref="F24:F27"/>
    <mergeCell ref="G24:G27"/>
    <mergeCell ref="H24:H27"/>
    <mergeCell ref="I24:I27"/>
    <mergeCell ref="A28:A30"/>
    <mergeCell ref="B28:B30"/>
    <mergeCell ref="E28:E30"/>
    <mergeCell ref="F28:F30"/>
    <mergeCell ref="G28:G30"/>
    <mergeCell ref="H28:H30"/>
    <mergeCell ref="I28:I30"/>
    <mergeCell ref="H31:H32"/>
    <mergeCell ref="I31:I32"/>
    <mergeCell ref="I33:I35"/>
    <mergeCell ref="A31:A32"/>
    <mergeCell ref="B31:B32"/>
    <mergeCell ref="E31:E32"/>
    <mergeCell ref="F31:F32"/>
    <mergeCell ref="G31:G32"/>
    <mergeCell ref="K33:K35"/>
    <mergeCell ref="M33:P35"/>
    <mergeCell ref="A36:A37"/>
    <mergeCell ref="B36:B37"/>
    <mergeCell ref="E36:E37"/>
    <mergeCell ref="F36:F37"/>
    <mergeCell ref="G36:G37"/>
    <mergeCell ref="H36:H37"/>
    <mergeCell ref="A33:A35"/>
    <mergeCell ref="B33:B35"/>
    <mergeCell ref="E33:E35"/>
    <mergeCell ref="F33:F35"/>
    <mergeCell ref="G33:G35"/>
    <mergeCell ref="H33:H35"/>
    <mergeCell ref="I36:I37"/>
    <mergeCell ref="K36:K37"/>
    <mergeCell ref="M36:P37"/>
    <mergeCell ref="A38:A39"/>
    <mergeCell ref="B38:B39"/>
    <mergeCell ref="E38:E39"/>
    <mergeCell ref="F38:F39"/>
    <mergeCell ref="G38:G39"/>
    <mergeCell ref="H38:H39"/>
    <mergeCell ref="I38:I39"/>
    <mergeCell ref="K38:K39"/>
    <mergeCell ref="M38:P48"/>
    <mergeCell ref="A43:A44"/>
    <mergeCell ref="B43:E44"/>
    <mergeCell ref="F43:F44"/>
    <mergeCell ref="B48:E48"/>
  </mergeCells>
  <conditionalFormatting sqref="F8">
    <cfRule type="expression" dxfId="32" priority="32">
      <formula>$F$8="Nein"</formula>
    </cfRule>
    <cfRule type="expression" dxfId="31" priority="33">
      <formula>$F$8="Ja"</formula>
    </cfRule>
  </conditionalFormatting>
  <conditionalFormatting sqref="F9">
    <cfRule type="containsText" dxfId="30" priority="30" operator="containsText" text="Nein">
      <formula>NOT(ISERROR(SEARCH("Nein",F9)))</formula>
    </cfRule>
    <cfRule type="containsText" dxfId="29" priority="31" operator="containsText" text="Ja">
      <formula>NOT(ISERROR(SEARCH("Ja",F9)))</formula>
    </cfRule>
  </conditionalFormatting>
  <conditionalFormatting sqref="F10:F11">
    <cfRule type="containsText" dxfId="28" priority="28" operator="containsText" text="Nein">
      <formula>NOT(ISERROR(SEARCH("Nein",F10)))</formula>
    </cfRule>
    <cfRule type="containsText" dxfId="27" priority="29" operator="containsText" text="Ja">
      <formula>NOT(ISERROR(SEARCH("Ja",F10)))</formula>
    </cfRule>
  </conditionalFormatting>
  <conditionalFormatting sqref="F14">
    <cfRule type="containsText" dxfId="26" priority="26" operator="containsText" text="Nein">
      <formula>NOT(ISERROR(SEARCH("Nein",F14)))</formula>
    </cfRule>
    <cfRule type="containsText" dxfId="25" priority="27" operator="containsText" text="Ja">
      <formula>NOT(ISERROR(SEARCH("Ja",F14)))</formula>
    </cfRule>
  </conditionalFormatting>
  <conditionalFormatting sqref="F15">
    <cfRule type="containsText" dxfId="24" priority="24" operator="containsText" text="Nein">
      <formula>NOT(ISERROR(SEARCH("Nein",F15)))</formula>
    </cfRule>
    <cfRule type="containsText" dxfId="23" priority="25" operator="containsText" text="Ja">
      <formula>NOT(ISERROR(SEARCH("Ja",F15)))</formula>
    </cfRule>
  </conditionalFormatting>
  <conditionalFormatting sqref="F16">
    <cfRule type="containsText" dxfId="22" priority="22" operator="containsText" text="Nein">
      <formula>NOT(ISERROR(SEARCH("Nein",F16)))</formula>
    </cfRule>
    <cfRule type="containsText" dxfId="21" priority="23" operator="containsText" text="Ja">
      <formula>NOT(ISERROR(SEARCH("Ja",F16)))</formula>
    </cfRule>
  </conditionalFormatting>
  <conditionalFormatting sqref="F17">
    <cfRule type="containsText" dxfId="20" priority="20" operator="containsText" text="Nein">
      <formula>NOT(ISERROR(SEARCH("Nein",F17)))</formula>
    </cfRule>
    <cfRule type="containsText" dxfId="19" priority="21" operator="containsText" text="Ja">
      <formula>NOT(ISERROR(SEARCH("Ja",F17)))</formula>
    </cfRule>
  </conditionalFormatting>
  <conditionalFormatting sqref="F18:F19">
    <cfRule type="containsText" dxfId="18" priority="18" operator="containsText" text="Nein">
      <formula>NOT(ISERROR(SEARCH("Nein",F18)))</formula>
    </cfRule>
    <cfRule type="containsText" dxfId="17" priority="19" operator="containsText" text="Ja">
      <formula>NOT(ISERROR(SEARCH("Ja",F18)))</formula>
    </cfRule>
  </conditionalFormatting>
  <conditionalFormatting sqref="F43">
    <cfRule type="containsText" dxfId="16" priority="16" operator="containsText" text="Nein">
      <formula>NOT(ISERROR(SEARCH("Nein",F43)))</formula>
    </cfRule>
    <cfRule type="containsText" dxfId="15" priority="17" operator="containsText" text="Ja">
      <formula>NOT(ISERROR(SEARCH("Ja",F43)))</formula>
    </cfRule>
  </conditionalFormatting>
  <conditionalFormatting sqref="F47">
    <cfRule type="containsText" dxfId="14" priority="14" operator="containsText" text="Nein">
      <formula>NOT(ISERROR(SEARCH("Nein",F47)))</formula>
    </cfRule>
    <cfRule type="containsText" dxfId="13" priority="15" operator="containsText" text="Ja">
      <formula>NOT(ISERROR(SEARCH("Ja",F47)))</formula>
    </cfRule>
  </conditionalFormatting>
  <conditionalFormatting sqref="E33:E35">
    <cfRule type="expression" dxfId="12" priority="13">
      <formula>$E$33&lt;&gt;""</formula>
    </cfRule>
  </conditionalFormatting>
  <conditionalFormatting sqref="E36:E37">
    <cfRule type="expression" dxfId="11" priority="12">
      <formula>$E$36&lt;&gt;""</formula>
    </cfRule>
  </conditionalFormatting>
  <conditionalFormatting sqref="F7">
    <cfRule type="containsText" dxfId="10" priority="11" operator="containsText" text="zu prüfen">
      <formula>NOT(ISERROR(SEARCH("zu prüfen",F7)))</formula>
    </cfRule>
  </conditionalFormatting>
  <conditionalFormatting sqref="F13">
    <cfRule type="containsText" dxfId="9" priority="10" operator="containsText" text="zu prüfen">
      <formula>NOT(ISERROR(SEARCH("zu prüfen",F13)))</formula>
    </cfRule>
  </conditionalFormatting>
  <conditionalFormatting sqref="F21">
    <cfRule type="containsText" dxfId="8" priority="9" operator="containsText" text="zu prüfen">
      <formula>NOT(ISERROR(SEARCH("zu prüfen",F21)))</formula>
    </cfRule>
  </conditionalFormatting>
  <conditionalFormatting sqref="F42">
    <cfRule type="containsText" dxfId="7" priority="8" operator="containsText" text="zu prüfen">
      <formula>NOT(ISERROR(SEARCH("zu prüfen",F42)))</formula>
    </cfRule>
  </conditionalFormatting>
  <conditionalFormatting sqref="F46">
    <cfRule type="containsText" dxfId="6" priority="7" operator="containsText" text="unvollständig">
      <formula>NOT(ISERROR(SEARCH("unvollständig",F46)))</formula>
    </cfRule>
  </conditionalFormatting>
  <conditionalFormatting sqref="F40">
    <cfRule type="cellIs" dxfId="5" priority="5" operator="lessThan">
      <formula>1.5</formula>
    </cfRule>
    <cfRule type="cellIs" dxfId="4" priority="6" operator="greaterThanOrEqual">
      <formula>1.5</formula>
    </cfRule>
  </conditionalFormatting>
  <conditionalFormatting sqref="E24">
    <cfRule type="expression" dxfId="3" priority="4">
      <formula>$E$24&lt;&gt;""</formula>
    </cfRule>
  </conditionalFormatting>
  <conditionalFormatting sqref="E31:E32">
    <cfRule type="expression" dxfId="2" priority="3">
      <formula>$E$31&lt;&gt;""</formula>
    </cfRule>
  </conditionalFormatting>
  <conditionalFormatting sqref="E28:E30">
    <cfRule type="expression" dxfId="1" priority="2">
      <formula>$E$28&lt;&gt;""</formula>
    </cfRule>
  </conditionalFormatting>
  <conditionalFormatting sqref="E38:E39">
    <cfRule type="expression" dxfId="0" priority="1">
      <formula>$E$38&lt;&gt;""</formula>
    </cfRule>
  </conditionalFormatting>
  <dataValidations count="4">
    <dataValidation type="list" allowBlank="1" showInputMessage="1" showErrorMessage="1" sqref="E33:E35 E28:E30" xr:uid="{00000000-0002-0000-0100-000000000000}">
      <formula1>Klima</formula1>
    </dataValidation>
    <dataValidation type="list" allowBlank="1" showInputMessage="1" showErrorMessage="1" sqref="E24" xr:uid="{00000000-0002-0000-0100-000001000000}">
      <formula1>CO</formula1>
    </dataValidation>
    <dataValidation type="list" allowBlank="1" showInputMessage="1" showErrorMessage="1" sqref="E31:E32 E36:E39" xr:uid="{00000000-0002-0000-0100-000002000000}">
      <formula1>Green</formula1>
    </dataValidation>
    <dataValidation type="list" allowBlank="1" showInputMessage="1" showErrorMessage="1" sqref="F14:F19 F8:F11 G43:G44 F43" xr:uid="{00000000-0002-0000-0100-000003000000}">
      <formula1>KO</formula1>
    </dataValidation>
  </dataValidations>
  <pageMargins left="0.7" right="0.7" top="0.78740157499999996" bottom="0.78740157499999996"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
  <sheetViews>
    <sheetView zoomScale="90" zoomScaleNormal="90" workbookViewId="0">
      <selection activeCell="H31" sqref="H31:H32"/>
    </sheetView>
  </sheetViews>
  <sheetFormatPr baseColWidth="10" defaultRowHeight="15" x14ac:dyDescent="0.25"/>
  <cols>
    <col min="1" max="1" width="46" style="39" bestFit="1" customWidth="1"/>
    <col min="2" max="2" width="50.42578125" style="39" customWidth="1"/>
    <col min="3" max="16384" width="11.42578125" style="39"/>
  </cols>
  <sheetData>
    <row r="1" spans="1:2" x14ac:dyDescent="0.25">
      <c r="A1" s="38" t="s">
        <v>86</v>
      </c>
      <c r="B1" s="38" t="s">
        <v>87</v>
      </c>
    </row>
    <row r="3" spans="1:2" ht="51.75" x14ac:dyDescent="0.25">
      <c r="A3" s="40" t="s">
        <v>30</v>
      </c>
      <c r="B3" s="41" t="s">
        <v>88</v>
      </c>
    </row>
    <row r="4" spans="1:2" x14ac:dyDescent="0.25">
      <c r="A4" s="42"/>
      <c r="B4" s="41"/>
    </row>
    <row r="5" spans="1:2" ht="39" x14ac:dyDescent="0.25">
      <c r="A5" s="40" t="s">
        <v>35</v>
      </c>
      <c r="B5" s="41" t="s">
        <v>89</v>
      </c>
    </row>
    <row r="6" spans="1:2" x14ac:dyDescent="0.25">
      <c r="A6" s="42"/>
      <c r="B6" s="41"/>
    </row>
    <row r="7" spans="1:2" ht="51.75" x14ac:dyDescent="0.25">
      <c r="A7" s="40" t="s">
        <v>90</v>
      </c>
      <c r="B7" s="41" t="s">
        <v>91</v>
      </c>
    </row>
    <row r="8" spans="1:2" x14ac:dyDescent="0.25">
      <c r="A8" s="42"/>
      <c r="B8" s="41"/>
    </row>
    <row r="9" spans="1:2" ht="39" x14ac:dyDescent="0.25">
      <c r="A9" s="40" t="s">
        <v>92</v>
      </c>
      <c r="B9" s="41" t="s">
        <v>93</v>
      </c>
    </row>
    <row r="10" spans="1:2" x14ac:dyDescent="0.25">
      <c r="A10" s="42"/>
      <c r="B10" s="41"/>
    </row>
    <row r="11" spans="1:2" ht="64.5" x14ac:dyDescent="0.25">
      <c r="A11" s="40" t="s">
        <v>23</v>
      </c>
      <c r="B11" s="41" t="s">
        <v>94</v>
      </c>
    </row>
    <row r="12" spans="1:2" x14ac:dyDescent="0.25">
      <c r="A12" s="42"/>
      <c r="B12" s="41"/>
    </row>
    <row r="13" spans="1:2" ht="26.25" x14ac:dyDescent="0.25">
      <c r="A13" s="40" t="s">
        <v>95</v>
      </c>
      <c r="B13" s="41" t="s">
        <v>96</v>
      </c>
    </row>
    <row r="14" spans="1:2" x14ac:dyDescent="0.25">
      <c r="A14" s="42"/>
      <c r="B14" s="41"/>
    </row>
    <row r="15" spans="1:2" ht="26.25" x14ac:dyDescent="0.25">
      <c r="A15" s="40" t="s">
        <v>97</v>
      </c>
      <c r="B15" s="41" t="s">
        <v>96</v>
      </c>
    </row>
    <row r="16" spans="1:2" x14ac:dyDescent="0.25">
      <c r="A16" s="42"/>
      <c r="B16" s="41"/>
    </row>
    <row r="17" spans="1:2" ht="39" x14ac:dyDescent="0.25">
      <c r="A17" s="40" t="s">
        <v>98</v>
      </c>
      <c r="B17" s="41" t="s">
        <v>99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13</vt:i4>
      </vt:variant>
    </vt:vector>
  </HeadingPairs>
  <TitlesOfParts>
    <vt:vector size="16" baseType="lpstr">
      <vt:lpstr>aws Industrie 4.0</vt:lpstr>
      <vt:lpstr>KPC M11+14</vt:lpstr>
      <vt:lpstr>Erläutg. M11+14</vt:lpstr>
      <vt:lpstr>'KPC M11+14'!Druckbereich</vt:lpstr>
      <vt:lpstr>'aws Industrie 4.0'!Drucktitel</vt:lpstr>
      <vt:lpstr>gering</vt:lpstr>
      <vt:lpstr>GMD</vt:lpstr>
      <vt:lpstr>GMD_</vt:lpstr>
      <vt:lpstr>GMH</vt:lpstr>
      <vt:lpstr>KO_Krit</vt:lpstr>
      <vt:lpstr>NGD</vt:lpstr>
      <vt:lpstr>'KPC M11+14'!Print_Area</vt:lpstr>
      <vt:lpstr>Projektgröße</vt:lpstr>
      <vt:lpstr>Strategie</vt:lpstr>
      <vt:lpstr>Technische_Inhalte</vt:lpstr>
      <vt:lpstr>Voraussetzungen</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 Projektselektionskriterien</dc:creator>
  <cp:lastModifiedBy>Blöch Thomas</cp:lastModifiedBy>
  <cp:lastPrinted>2019-01-29T09:59:32Z</cp:lastPrinted>
  <dcterms:created xsi:type="dcterms:W3CDTF">2015-01-16T05:47:54Z</dcterms:created>
  <dcterms:modified xsi:type="dcterms:W3CDTF">2021-02-02T14:36:50Z</dcterms:modified>
</cp:coreProperties>
</file>