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DieseArbeitsmappe" defaultThemeVersion="124226"/>
  <mc:AlternateContent xmlns:mc="http://schemas.openxmlformats.org/markup-compatibility/2006">
    <mc:Choice Requires="x15">
      <x15ac:absPath xmlns:x15ac="http://schemas.microsoft.com/office/spreadsheetml/2010/11/ac" url="G:\OE\ESS\KE\h) Creative Impact (CSC)\Unterlagen (PD, Kurzinfo,...)\Antragsunterlagen\"/>
    </mc:Choice>
  </mc:AlternateContent>
  <xr:revisionPtr revIDLastSave="0" documentId="13_ncr:1_{54B902C9-5EF5-4A8D-8DCC-AEAC30343796}" xr6:coauthVersionLast="41" xr6:coauthVersionMax="41" xr10:uidLastSave="{00000000-0000-0000-0000-000000000000}"/>
  <workbookProtection workbookAlgorithmName="SHA-512" workbookHashValue="ppQXh1BU/j1ybSpKaGM6kcXBKUW8NFAt3DQdYsm/uZo51F0l1hJOJFVhf3TBo/v+MieGQ8/Mfo4F9nAcXfHtpQ==" workbookSaltValue="PPr9xtjqUnHXaYKjmeN51A==" workbookSpinCount="100000" lockStructure="1"/>
  <bookViews>
    <workbookView xWindow="-110" yWindow="-110" windowWidth="19420" windowHeight="10420" tabRatio="683" activeTab="1" xr2:uid="{00000000-000D-0000-FFFF-FFFF00000000}"/>
  </bookViews>
  <sheets>
    <sheet name="Regelungen zu den Kosten" sheetId="15" r:id="rId1"/>
    <sheet name="Kosten und Finanzierungsplan" sheetId="12" r:id="rId2"/>
  </sheets>
  <definedNames>
    <definedName name="_xlnm.Print_Area" localSheetId="1">'Kosten und Finanzierungsplan'!$A$1:$L$56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2" l="1"/>
  <c r="N40" i="12"/>
  <c r="N41" i="12"/>
  <c r="N42" i="12"/>
  <c r="N43" i="12"/>
  <c r="N44" i="12"/>
  <c r="N45" i="12"/>
  <c r="N46" i="12"/>
  <c r="N47" i="12"/>
  <c r="N48" i="12"/>
  <c r="N49" i="12"/>
  <c r="N50" i="12"/>
  <c r="N51" i="12"/>
  <c r="I40" i="12"/>
  <c r="I41" i="12"/>
  <c r="I42" i="12"/>
  <c r="I43" i="12"/>
  <c r="I44" i="12"/>
  <c r="I45" i="12"/>
  <c r="I46" i="12"/>
  <c r="I47" i="12"/>
  <c r="I48" i="12"/>
  <c r="I49" i="12"/>
  <c r="I50" i="12"/>
  <c r="I51" i="12"/>
  <c r="I38" i="12"/>
  <c r="I39" i="12"/>
  <c r="I25" i="12"/>
  <c r="I26" i="12"/>
  <c r="I27" i="12"/>
  <c r="I28" i="12"/>
  <c r="I29" i="12"/>
  <c r="I30" i="12"/>
  <c r="I31" i="12"/>
  <c r="J1" i="12"/>
  <c r="I6" i="12" l="1"/>
  <c r="J6" i="12" s="1"/>
  <c r="I7" i="12"/>
  <c r="J7" i="12" s="1"/>
  <c r="I8" i="12"/>
  <c r="J8" i="12" s="1"/>
  <c r="I9" i="12"/>
  <c r="J9" i="12" s="1"/>
  <c r="I10" i="12"/>
  <c r="J10" i="12" s="1"/>
  <c r="I11" i="12"/>
  <c r="J11" i="12" s="1"/>
  <c r="I12" i="12"/>
  <c r="J12" i="12" s="1"/>
  <c r="I13" i="12"/>
  <c r="J13" i="12" s="1"/>
  <c r="I14" i="12"/>
  <c r="J14" i="12" s="1"/>
  <c r="I15" i="12"/>
  <c r="J15" i="12" s="1"/>
  <c r="I16" i="12"/>
  <c r="J16" i="12" s="1"/>
  <c r="I17" i="12"/>
  <c r="J17" i="12" s="1"/>
  <c r="I18" i="12"/>
  <c r="J18" i="12" s="1"/>
  <c r="I19" i="12"/>
  <c r="J19" i="12" s="1"/>
  <c r="G7" i="12"/>
  <c r="G8" i="12"/>
  <c r="G9" i="12"/>
  <c r="G10" i="12"/>
  <c r="G11" i="12"/>
  <c r="G12" i="12"/>
  <c r="G13" i="12"/>
  <c r="G14" i="12"/>
  <c r="N38" i="12"/>
  <c r="I37" i="12" s="1"/>
  <c r="I52" i="12" s="1"/>
  <c r="K52" i="12"/>
  <c r="N12" i="12"/>
  <c r="I5" i="12"/>
  <c r="G5" i="12"/>
  <c r="H32" i="12"/>
  <c r="K32" i="12" l="1"/>
  <c r="J5" i="12"/>
  <c r="K20" i="12" s="1"/>
  <c r="K56" i="12" l="1"/>
  <c r="H7" i="12"/>
  <c r="H8" i="12"/>
  <c r="H9" i="12"/>
  <c r="H10" i="12"/>
  <c r="H11" i="12"/>
  <c r="H12" i="12"/>
  <c r="H13" i="12"/>
  <c r="H14" i="12"/>
  <c r="G6" i="12" l="1"/>
  <c r="G15" i="12"/>
  <c r="G16" i="12"/>
  <c r="G17" i="12"/>
  <c r="G18" i="12"/>
  <c r="G19" i="12"/>
  <c r="I24" i="12" l="1"/>
  <c r="H15" i="12"/>
  <c r="H16" i="12"/>
  <c r="H17" i="12"/>
  <c r="H18" i="12"/>
  <c r="I32" i="12" l="1"/>
  <c r="J21" i="12"/>
  <c r="J33" i="12"/>
  <c r="I20" i="12"/>
  <c r="H5" i="12"/>
  <c r="H6" i="12"/>
  <c r="D20" i="12"/>
  <c r="H19" i="12"/>
  <c r="J55" i="12" l="1"/>
  <c r="C61" i="12" s="1"/>
  <c r="H20" i="12"/>
  <c r="B60" i="12" l="1"/>
  <c r="H52" i="12"/>
  <c r="H54" i="12" s="1"/>
  <c r="B63" i="12" l="1"/>
  <c r="C63" i="12" s="1"/>
</calcChain>
</file>

<file path=xl/sharedStrings.xml><?xml version="1.0" encoding="utf-8"?>
<sst xmlns="http://schemas.openxmlformats.org/spreadsheetml/2006/main" count="92" uniqueCount="80">
  <si>
    <t>Name</t>
  </si>
  <si>
    <t>Personalkosten</t>
  </si>
  <si>
    <t>Stunden / Woche 
lt. DV</t>
  </si>
  <si>
    <t>Stunden im Projekt</t>
  </si>
  <si>
    <t>Leistungsbezeichnung</t>
  </si>
  <si>
    <t>Bitte beachten Sie folgende Regelungen zur Antragstellung und Abrechnung Ihres Projekts:</t>
  </si>
  <si>
    <t>Anstellung, Berechnung des Stundensatzes</t>
  </si>
  <si>
    <t>angestellte(r) MitarbeiterIn</t>
  </si>
  <si>
    <t>Pauschalstundensatz</t>
  </si>
  <si>
    <t>Sachkosten</t>
  </si>
  <si>
    <t>Drittkosten</t>
  </si>
  <si>
    <t>p1</t>
  </si>
  <si>
    <t>p2</t>
  </si>
  <si>
    <t>p3</t>
  </si>
  <si>
    <t>p4</t>
  </si>
  <si>
    <t>p5</t>
  </si>
  <si>
    <t>p6</t>
  </si>
  <si>
    <t>p7</t>
  </si>
  <si>
    <t>p8</t>
  </si>
  <si>
    <t>p9</t>
  </si>
  <si>
    <t>p10</t>
  </si>
  <si>
    <t>p11</t>
  </si>
  <si>
    <t>p12</t>
  </si>
  <si>
    <t>p13</t>
  </si>
  <si>
    <t>p14</t>
  </si>
  <si>
    <t>p15</t>
  </si>
  <si>
    <t>s1</t>
  </si>
  <si>
    <t>s2</t>
  </si>
  <si>
    <t>s3</t>
  </si>
  <si>
    <t>s4</t>
  </si>
  <si>
    <t>s5</t>
  </si>
  <si>
    <t>s6</t>
  </si>
  <si>
    <t>s7</t>
  </si>
  <si>
    <t>s8</t>
  </si>
  <si>
    <t>Höchstbeitragsgrundlage (monatlich) 2019</t>
  </si>
  <si>
    <t>Kommentar</t>
  </si>
  <si>
    <t>oder</t>
  </si>
  <si>
    <t xml:space="preserve">Stundensatz (EUR/h) für die Antragstellung </t>
  </si>
  <si>
    <t>beantragte Kosten (EUR)</t>
  </si>
  <si>
    <t>förderbare Kosten (EUR)</t>
  </si>
  <si>
    <t>Summe förderbare Kosten (EUR)</t>
  </si>
  <si>
    <t>Summe Projektkosten (EUR)</t>
  </si>
  <si>
    <t>Summe beantragte Kosten (EUR)</t>
  </si>
  <si>
    <t>Tagsatz 
(EUR/Tag)</t>
  </si>
  <si>
    <t>Summe der internen Projektarbeitszeit (h)</t>
  </si>
  <si>
    <t>Lohnnebenkosten (in %)</t>
  </si>
  <si>
    <t>maximaler Stundensatz für Drittkosten (EUR/h)</t>
  </si>
  <si>
    <t>maximaler Tagsatz für drittkosten (EUR/Tag)</t>
  </si>
  <si>
    <t>Stunden-
satz (EUR/h)</t>
  </si>
  <si>
    <t>d1</t>
  </si>
  <si>
    <t>d2</t>
  </si>
  <si>
    <t>d3</t>
  </si>
  <si>
    <t>d4</t>
  </si>
  <si>
    <t>d5</t>
  </si>
  <si>
    <t>d6</t>
  </si>
  <si>
    <t>d7</t>
  </si>
  <si>
    <t>d8</t>
  </si>
  <si>
    <t>d9</t>
  </si>
  <si>
    <t>d10</t>
  </si>
  <si>
    <t>Brutto-
bezug /Monat
lt. DV</t>
  </si>
  <si>
    <t>Projekt-
kosten 
(EUR)</t>
  </si>
  <si>
    <t>Zwischensumme (EUR)</t>
  </si>
  <si>
    <t>Finanzierungsplan</t>
  </si>
  <si>
    <t>beantragter Zuschuss (EUR)</t>
  </si>
  <si>
    <t>Fremdapital (EUR)</t>
  </si>
  <si>
    <r>
      <rPr>
        <u/>
        <sz val="14"/>
        <color theme="1"/>
        <rFont val="Calibri"/>
        <family val="2"/>
      </rPr>
      <t>Personalkosten</t>
    </r>
    <r>
      <rPr>
        <sz val="14"/>
        <color theme="1"/>
        <rFont val="Calibri"/>
        <family val="2"/>
      </rPr>
      <t>, z.B. Gehälter, Löhne</t>
    </r>
    <r>
      <rPr>
        <sz val="14"/>
        <color theme="1"/>
        <rFont val="Calibri"/>
        <family val="2"/>
        <scheme val="minor"/>
      </rPr>
      <t xml:space="preserve">
Personalkosten sind nur förderbar, wenn sie tatsächlich angefallen, projektbezogen und laut der beizubringenden Zeitaufzeichnung nachgewiesen werden. Der förderbare Stundensatz ergibt sich aus dem nachzuweisenden Bruttogehalt bzw. -lohn - exklusive allfälliger Überstundenentgelte - der einzelnen, namentlich anzuführenden MitarbeiterInnen, multipliziert mit 12, plus maximal 70 % bzw. maximal 20 % für geringfügig Beschäftigte als Zuschlag für Lohnnebenkosten, dividiert durch die Jahresarbeitsstunden (= Wochenarbeitsstunden * 52,25 Wochen).
Bei Mitarbeiterinnen und Mitarbeitern, die sogenannten „all-in“ Vereinbarungen unterliegen, können in oben angeführter Berechnung die Wochenarbeitsstunden mit 60 Stunden angesetzt werden.
Für Projektmitarbeiterinnen und Projektmitarbeiter, deren Stundensätze nicht direkt nachweisbar sind (z.B. GesellschafterInnen, EinzelunternehmerInnen, EigentümerInnen, (kein Gehaltsnachweis)) gilt ein pauschaler Stundensatz von EUR 40,00 pro Stunde, maximal jedoch EUR 68.800,-- pro Person pro Jahr.    
Förderbar sind nur Projektmitarbeiterinnen und Projektmitarbeiter, die zumindest im Ausmaß von 40 Stunden im Projekt eingebunden sind. 
Stundensätze sind bis zum Stundensatz, der sich aus der Höchstbeitragssgrundlage im Jahr der Genehmigung ergibt, förderbar.</t>
    </r>
  </si>
  <si>
    <r>
      <rPr>
        <u/>
        <sz val="14"/>
        <color theme="1"/>
        <rFont val="Calibri"/>
        <family val="2"/>
      </rPr>
      <t>Sachkosten</t>
    </r>
    <r>
      <rPr>
        <sz val="14"/>
        <color theme="1"/>
        <rFont val="Calibri"/>
        <family val="2"/>
        <scheme val="minor"/>
      </rPr>
      <t>, wie z.B. Anlagen, Verbrauchsmaterialien, Literatur</t>
    </r>
  </si>
  <si>
    <t>Generell sind die Kosten angemessen, nachvollziehbar, gerechtfertigt und im Rahmen der Grundsätze ordentlicher Buchführung und der kaufmännischen Sorgfalt zu planen und können auch nur nach dieser Maßgabe anerkannt werden.
Bei allen im Förderungsvertrag angeführten Kostenarten werden nur die tatsächlich angefallenen und nachgewiesenen Kosten laut Rechnung und Zahlungsbeleg ohne Gemeinkosten anerkannt.
Anerkannt werden können nur solche förderbaren Kosten, welche nach Einlangen des Förderungsansuchens bei der aws entstanden sind. Es können nur Kosten anerkannt werden, die innerhalb des vertraglich vereinbarten Förderungszeitraums angefallen sind, d.h. Kosten deren Leistungszeitraum, Rechnungs- und Zahlungsdatum innerhalb des Förderungszeitraums liegen und die in die vorgegebenen Kostenkategorien fallen.
Die Belegsumme sowie die Höhe der Zahlung bei Dritt- und Sachkosten muss mindestens EUR 150,- betragen.</t>
  </si>
  <si>
    <t>LeistungserbringerIn</t>
  </si>
  <si>
    <t>d11</t>
  </si>
  <si>
    <t>d12</t>
  </si>
  <si>
    <t>d13</t>
  </si>
  <si>
    <t>d14</t>
  </si>
  <si>
    <t>d15</t>
  </si>
  <si>
    <t>beantragte 
Kosten (EUR)</t>
  </si>
  <si>
    <t>Im Tabellenblatt "Kosten und Finanzierungsplan" sind die mit blauer Farbe hervorgehobenen Zellen zu befüllen.</t>
  </si>
  <si>
    <t>Beim Antrag im Fördermanager sind bei den Kosten nur die Zwischensummen der Kostenblöcke (Personal-, Sach- und Drittkosten) gemäß diese Tabelle zu erfassen.</t>
  </si>
  <si>
    <r>
      <rPr>
        <u/>
        <sz val="14"/>
        <color theme="1"/>
        <rFont val="Calibri"/>
        <family val="2"/>
      </rPr>
      <t>Drittkosten</t>
    </r>
    <r>
      <rPr>
        <sz val="14"/>
        <color theme="1"/>
        <rFont val="Calibri"/>
        <family val="2"/>
        <scheme val="minor"/>
      </rPr>
      <t>, z.B. Beratungsleistungen, Kosten für Auftragsforschung
Drittkosten sind dann grundsätzlich förderbar, wenn diese direkt, tatsächlich (d.h. durch Rechnung und Zahlung im Projektzeitraum) und zusätzlich (zum herkömmlichen Betriebsaufwand) für die Dauer der geförderten Tätigkeit (d.h. im Projektzeitraum) angefallen sind und nachweislich unmittelbar mit der geförderten Leistung in Zusammenhang stehen. 
Für Drittkosten gilt ein maximaler Stundensatz von EUR 150,- bzw. ein maximaler Tagsatz von EUR 1.200,-.
Drittkosten haben weiters mehr als 50% der anerkannten förderbaren Gesamtprojektkosten auszumachen. Bei einer Unterschreitung der Drittkosten werden die eingereichten internen Personalkosten und die Sachkosten aliquot gekürzt.</t>
    </r>
  </si>
  <si>
    <t>aws Creative Impact</t>
  </si>
  <si>
    <t>Kondition "Kooperationen eingehen"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</si>
</sst>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rgb="FF00377A"/>
      <name val="Arial"/>
      <family val="2"/>
    </font>
    <font>
      <sz val="8"/>
      <color rgb="FF00377A"/>
      <name val="Arial Black"/>
      <family val="2"/>
    </font>
    <font>
      <sz val="8"/>
      <color rgb="FF00B0F0"/>
      <name val="Arial Black"/>
      <family val="2"/>
    </font>
    <font>
      <sz val="18"/>
      <color rgb="FF00377A"/>
      <name val="Arial Black"/>
      <family val="2"/>
    </font>
    <font>
      <b/>
      <sz val="14"/>
      <color theme="1"/>
      <name val="Calibri"/>
      <family val="2"/>
      <scheme val="minor"/>
    </font>
    <font>
      <sz val="14"/>
      <color theme="1"/>
      <name val="Calibri"/>
      <family val="2"/>
      <scheme val="minor"/>
    </font>
    <font>
      <b/>
      <sz val="8"/>
      <color rgb="FF00377A"/>
      <name val="Arial Black"/>
      <family val="2"/>
    </font>
    <font>
      <sz val="14"/>
      <color rgb="FF00B0F0"/>
      <name val="Arial Black"/>
      <family val="2"/>
    </font>
    <font>
      <sz val="14"/>
      <color theme="1"/>
      <name val="Calibri"/>
      <family val="2"/>
    </font>
    <font>
      <u/>
      <sz val="14"/>
      <color theme="1"/>
      <name val="Calibri"/>
      <family val="2"/>
    </font>
  </fonts>
  <fills count="4">
    <fill>
      <patternFill patternType="none"/>
    </fill>
    <fill>
      <patternFill patternType="gray125"/>
    </fill>
    <fill>
      <patternFill patternType="solid">
        <fgColor rgb="FFC8EEFF"/>
        <bgColor indexed="64"/>
      </patternFill>
    </fill>
    <fill>
      <patternFill patternType="solid">
        <fgColor theme="4" tint="0.79998168889431442"/>
        <bgColor indexed="64"/>
      </patternFill>
    </fill>
  </fills>
  <borders count="56">
    <border>
      <left/>
      <right/>
      <top/>
      <bottom/>
      <diagonal/>
    </border>
    <border>
      <left/>
      <right/>
      <top/>
      <bottom style="thin">
        <color rgb="FF00B0F0"/>
      </bottom>
      <diagonal/>
    </border>
    <border>
      <left/>
      <right/>
      <top style="thin">
        <color rgb="FF00B0F0"/>
      </top>
      <bottom style="thin">
        <color rgb="FF00B0F0"/>
      </bottom>
      <diagonal/>
    </border>
    <border>
      <left/>
      <right/>
      <top style="thin">
        <color rgb="FF00B0F0"/>
      </top>
      <bottom style="double">
        <color rgb="FF00B0F0"/>
      </bottom>
      <diagonal/>
    </border>
    <border>
      <left/>
      <right/>
      <top style="double">
        <color rgb="FF00B0F0"/>
      </top>
      <bottom/>
      <diagonal/>
    </border>
    <border>
      <left/>
      <right/>
      <top/>
      <bottom style="double">
        <color rgb="FF0099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B0F0"/>
      </top>
      <bottom style="double">
        <color rgb="FF0099FF"/>
      </bottom>
      <diagonal/>
    </border>
    <border>
      <left/>
      <right/>
      <top/>
      <bottom style="thin">
        <color rgb="FF0099FF"/>
      </bottom>
      <diagonal/>
    </border>
    <border>
      <left/>
      <right/>
      <top style="thin">
        <color rgb="FF0099FF"/>
      </top>
      <bottom style="double">
        <color rgb="FF0099FF"/>
      </bottom>
      <diagonal/>
    </border>
    <border>
      <left style="medium">
        <color rgb="FFFFFF00"/>
      </left>
      <right/>
      <top style="medium">
        <color rgb="FFFFFF00"/>
      </top>
      <bottom/>
      <diagonal/>
    </border>
    <border>
      <left/>
      <right style="medium">
        <color rgb="FFFFFF00"/>
      </right>
      <top style="medium">
        <color rgb="FFFFFF00"/>
      </top>
      <bottom/>
      <diagonal/>
    </border>
    <border>
      <left/>
      <right style="medium">
        <color rgb="FFFFFF00"/>
      </right>
      <top/>
      <bottom/>
      <diagonal/>
    </border>
    <border>
      <left style="medium">
        <color rgb="FFFFFF00"/>
      </left>
      <right/>
      <top/>
      <bottom style="thin">
        <color rgb="FF0099FF"/>
      </bottom>
      <diagonal/>
    </border>
    <border>
      <left style="medium">
        <color rgb="FFFFFF00"/>
      </left>
      <right/>
      <top style="thin">
        <color rgb="FF0099FF"/>
      </top>
      <bottom style="medium">
        <color rgb="FFFFFF00"/>
      </bottom>
      <diagonal/>
    </border>
    <border>
      <left/>
      <right style="medium">
        <color rgb="FFFFFF00"/>
      </right>
      <top/>
      <bottom style="medium">
        <color rgb="FFFFFF00"/>
      </bottom>
      <diagonal/>
    </border>
    <border>
      <left style="medium">
        <color rgb="FFFFFF00"/>
      </left>
      <right/>
      <top style="medium">
        <color rgb="FFFFFF00"/>
      </top>
      <bottom style="thin">
        <color rgb="FF0099FF"/>
      </bottom>
      <diagonal/>
    </border>
    <border>
      <left/>
      <right style="medium">
        <color rgb="FFFFFF00"/>
      </right>
      <top style="medium">
        <color rgb="FFFFFF00"/>
      </top>
      <bottom style="thin">
        <color rgb="FF0099FF"/>
      </bottom>
      <diagonal/>
    </border>
    <border>
      <left/>
      <right style="medium">
        <color rgb="FFFFFF00"/>
      </right>
      <top/>
      <bottom style="thin">
        <color rgb="FF0099FF"/>
      </bottom>
      <diagonal/>
    </border>
    <border>
      <left style="medium">
        <color rgb="FFFFFF00"/>
      </left>
      <right/>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style="thin">
        <color rgb="FF0099FF"/>
      </right>
      <top/>
      <bottom/>
      <diagonal/>
    </border>
    <border>
      <left/>
      <right style="thin">
        <color rgb="FF0099FF"/>
      </right>
      <top/>
      <bottom style="thin">
        <color rgb="FF00B0F0"/>
      </bottom>
      <diagonal/>
    </border>
    <border>
      <left/>
      <right style="thin">
        <color rgb="FF0099FF"/>
      </right>
      <top style="thin">
        <color rgb="FF00B0F0"/>
      </top>
      <bottom style="thin">
        <color rgb="FF00B0F0"/>
      </bottom>
      <diagonal/>
    </border>
    <border>
      <left/>
      <right style="thin">
        <color rgb="FF0099FF"/>
      </right>
      <top style="thin">
        <color rgb="FF00B0F0"/>
      </top>
      <bottom style="double">
        <color rgb="FF00B0F0"/>
      </bottom>
      <diagonal/>
    </border>
    <border>
      <left style="thin">
        <color rgb="FF0099FF"/>
      </left>
      <right style="thin">
        <color rgb="FF0099FF"/>
      </right>
      <top/>
      <bottom/>
      <diagonal/>
    </border>
    <border>
      <left style="thin">
        <color rgb="FF0099FF"/>
      </left>
      <right style="thin">
        <color rgb="FF0099FF"/>
      </right>
      <top/>
      <bottom style="thin">
        <color rgb="FF00B0F0"/>
      </bottom>
      <diagonal/>
    </border>
    <border>
      <left style="thin">
        <color rgb="FF0099FF"/>
      </left>
      <right style="thin">
        <color rgb="FF0099FF"/>
      </right>
      <top style="thin">
        <color rgb="FF00B0F0"/>
      </top>
      <bottom style="thin">
        <color rgb="FF00B0F0"/>
      </bottom>
      <diagonal/>
    </border>
    <border>
      <left style="thin">
        <color rgb="FF0099FF"/>
      </left>
      <right style="thin">
        <color rgb="FF0099FF"/>
      </right>
      <top style="thin">
        <color rgb="FF00B0F0"/>
      </top>
      <bottom style="double">
        <color rgb="FF0099FF"/>
      </bottom>
      <diagonal/>
    </border>
    <border>
      <left style="thin">
        <color rgb="FF0099FF"/>
      </left>
      <right style="thin">
        <color rgb="FF0099FF"/>
      </right>
      <top/>
      <bottom style="thin">
        <color rgb="FF0099FF"/>
      </bottom>
      <diagonal/>
    </border>
    <border>
      <left/>
      <right style="thin">
        <color rgb="FF0099FF"/>
      </right>
      <top style="thin">
        <color rgb="FF00B0F0"/>
      </top>
      <bottom style="double">
        <color rgb="FF0099FF"/>
      </bottom>
      <diagonal/>
    </border>
    <border>
      <left/>
      <right/>
      <top style="thin">
        <color rgb="FF00B0F0"/>
      </top>
      <bottom style="thin">
        <color rgb="FF0099FF"/>
      </bottom>
      <diagonal/>
    </border>
    <border>
      <left/>
      <right style="thin">
        <color rgb="FF0099FF"/>
      </right>
      <top/>
      <bottom style="double">
        <color rgb="FF0099FF"/>
      </bottom>
      <diagonal/>
    </border>
    <border>
      <left/>
      <right style="thin">
        <color rgb="FF0099FF"/>
      </right>
      <top style="thin">
        <color rgb="FF00B0F0"/>
      </top>
      <bottom style="thin">
        <color rgb="FF0099FF"/>
      </bottom>
      <diagonal/>
    </border>
    <border>
      <left/>
      <right style="thin">
        <color rgb="FF0099FF"/>
      </right>
      <top/>
      <bottom style="thin">
        <color rgb="FF0099FF"/>
      </bottom>
      <diagonal/>
    </border>
    <border>
      <left style="thin">
        <color rgb="FF0099FF"/>
      </left>
      <right/>
      <top/>
      <bottom style="double">
        <color rgb="FF0099FF"/>
      </bottom>
      <diagonal/>
    </border>
    <border>
      <left/>
      <right style="medium">
        <color rgb="FFFFFF00"/>
      </right>
      <top style="thin">
        <color rgb="FF0099FF"/>
      </top>
      <bottom style="double">
        <color rgb="FF0099FF"/>
      </bottom>
      <diagonal/>
    </border>
    <border>
      <left style="medium">
        <color rgb="FFFFFF00"/>
      </left>
      <right/>
      <top style="thin">
        <color rgb="FF0099FF"/>
      </top>
      <bottom style="thin">
        <color rgb="FF0099FF"/>
      </bottom>
      <diagonal/>
    </border>
    <border>
      <left/>
      <right/>
      <top style="thin">
        <color rgb="FF0099FF"/>
      </top>
      <bottom style="thin">
        <color rgb="FF0099FF"/>
      </bottom>
      <diagonal/>
    </border>
    <border>
      <left/>
      <right style="medium">
        <color rgb="FFFFFF00"/>
      </right>
      <top style="thin">
        <color rgb="FF0099FF"/>
      </top>
      <bottom style="thin">
        <color rgb="FF0099FF"/>
      </bottom>
      <diagonal/>
    </border>
    <border>
      <left style="thin">
        <color rgb="FF0099FF"/>
      </left>
      <right/>
      <top style="thin">
        <color rgb="FF0099FF"/>
      </top>
      <bottom style="thin">
        <color rgb="FF0099FF"/>
      </bottom>
      <diagonal/>
    </border>
    <border>
      <left style="thin">
        <color rgb="FF0099FF"/>
      </left>
      <right/>
      <top style="thin">
        <color rgb="FF0099FF"/>
      </top>
      <bottom style="double">
        <color rgb="FF0099FF"/>
      </bottom>
      <diagonal/>
    </border>
    <border>
      <left style="thin">
        <color rgb="FF0099FF"/>
      </left>
      <right/>
      <top style="thin">
        <color rgb="FF0099FF"/>
      </top>
      <bottom style="thin">
        <color rgb="FF00B0F0"/>
      </bottom>
      <diagonal/>
    </border>
    <border>
      <left/>
      <right style="thin">
        <color rgb="FF0099FF"/>
      </right>
      <top style="thin">
        <color rgb="FF0099FF"/>
      </top>
      <bottom style="thin">
        <color rgb="FF00B0F0"/>
      </bottom>
      <diagonal/>
    </border>
    <border>
      <left style="thin">
        <color rgb="FF0099FF"/>
      </left>
      <right/>
      <top/>
      <bottom style="thin">
        <color rgb="FF0099FF"/>
      </bottom>
      <diagonal/>
    </border>
    <border>
      <left/>
      <right style="thin">
        <color rgb="FF0099FF"/>
      </right>
      <top style="thin">
        <color rgb="FF0099FF"/>
      </top>
      <bottom style="double">
        <color rgb="FF0099FF"/>
      </bottom>
      <diagonal/>
    </border>
    <border>
      <left/>
      <right/>
      <top style="thin">
        <color rgb="FF0099FF"/>
      </top>
      <bottom style="thin">
        <color rgb="FF00B0F0"/>
      </bottom>
      <diagonal/>
    </border>
    <border>
      <left/>
      <right/>
      <top style="double">
        <color rgb="FF0099FF"/>
      </top>
      <bottom/>
      <diagonal/>
    </border>
  </borders>
  <cellStyleXfs count="1">
    <xf numFmtId="0" fontId="0" fillId="0" borderId="0"/>
  </cellStyleXfs>
  <cellXfs count="158">
    <xf numFmtId="0" fontId="0" fillId="0" borderId="0" xfId="0"/>
    <xf numFmtId="4" fontId="1" fillId="2" borderId="1" xfId="0" applyNumberFormat="1" applyFont="1" applyFill="1" applyBorder="1" applyAlignment="1" applyProtection="1">
      <alignment vertical="top" wrapText="1"/>
      <protection locked="0"/>
    </xf>
    <xf numFmtId="0" fontId="1" fillId="0" borderId="0" xfId="0" applyFont="1" applyAlignment="1" applyProtection="1">
      <alignment vertical="top" wrapText="1"/>
    </xf>
    <xf numFmtId="0" fontId="1" fillId="0" borderId="0" xfId="0" applyFont="1" applyAlignment="1" applyProtection="1">
      <alignment horizontal="right" vertical="top" wrapText="1"/>
    </xf>
    <xf numFmtId="0" fontId="4" fillId="0" borderId="0" xfId="0" applyFont="1" applyAlignment="1" applyProtection="1">
      <alignment vertical="top" wrapText="1"/>
    </xf>
    <xf numFmtId="0" fontId="1" fillId="0" borderId="0" xfId="0" applyFont="1" applyAlignment="1" applyProtection="1">
      <alignment vertical="top"/>
    </xf>
    <xf numFmtId="0" fontId="3" fillId="0" borderId="0" xfId="0" applyFont="1" applyAlignment="1" applyProtection="1">
      <alignment vertical="top" wrapText="1"/>
    </xf>
    <xf numFmtId="0" fontId="1" fillId="0" borderId="0" xfId="0" applyFont="1" applyBorder="1" applyAlignment="1" applyProtection="1">
      <alignment vertical="top" wrapText="1"/>
    </xf>
    <xf numFmtId="0" fontId="1" fillId="0" borderId="5" xfId="0" applyFont="1" applyBorder="1" applyAlignment="1" applyProtection="1">
      <alignment vertical="top" wrapText="1"/>
    </xf>
    <xf numFmtId="0" fontId="0" fillId="3" borderId="11" xfId="0" applyFill="1" applyBorder="1"/>
    <xf numFmtId="0" fontId="0" fillId="3" borderId="12" xfId="0" applyFill="1" applyBorder="1"/>
    <xf numFmtId="0" fontId="0" fillId="3" borderId="13" xfId="0" applyFill="1" applyBorder="1"/>
    <xf numFmtId="0" fontId="5" fillId="3" borderId="6" xfId="0" applyFont="1" applyFill="1" applyBorder="1"/>
    <xf numFmtId="0" fontId="6" fillId="3" borderId="7" xfId="0" applyFont="1" applyFill="1" applyBorder="1"/>
    <xf numFmtId="0" fontId="6" fillId="3" borderId="8" xfId="0" applyFont="1" applyFill="1" applyBorder="1"/>
    <xf numFmtId="0" fontId="6" fillId="3" borderId="0" xfId="0" applyFont="1" applyFill="1" applyBorder="1"/>
    <xf numFmtId="0" fontId="6" fillId="3" borderId="10" xfId="0" applyFont="1" applyFill="1" applyBorder="1"/>
    <xf numFmtId="3" fontId="1" fillId="0" borderId="1" xfId="0" applyNumberFormat="1" applyFont="1" applyBorder="1" applyAlignment="1" applyProtection="1">
      <alignment vertical="top" wrapText="1"/>
    </xf>
    <xf numFmtId="3" fontId="2" fillId="0" borderId="0" xfId="0" applyNumberFormat="1" applyFont="1" applyAlignment="1" applyProtection="1">
      <alignment vertical="top" wrapText="1"/>
    </xf>
    <xf numFmtId="0" fontId="5" fillId="3" borderId="9" xfId="0" applyFont="1" applyFill="1" applyBorder="1"/>
    <xf numFmtId="3" fontId="1" fillId="2" borderId="1" xfId="0" applyNumberFormat="1" applyFont="1" applyFill="1" applyBorder="1" applyAlignment="1" applyProtection="1">
      <alignment vertical="top" wrapText="1"/>
      <protection locked="0"/>
    </xf>
    <xf numFmtId="3" fontId="1" fillId="2" borderId="2" xfId="0" applyNumberFormat="1" applyFont="1" applyFill="1" applyBorder="1" applyAlignment="1" applyProtection="1">
      <alignment vertical="top" wrapText="1"/>
      <protection locked="0"/>
    </xf>
    <xf numFmtId="0" fontId="1" fillId="0" borderId="0" xfId="0" applyFont="1" applyAlignment="1" applyProtection="1">
      <alignment horizontal="left" vertical="top"/>
    </xf>
    <xf numFmtId="4" fontId="1" fillId="0" borderId="1" xfId="0" applyNumberFormat="1" applyFont="1" applyBorder="1" applyAlignment="1" applyProtection="1">
      <alignment horizontal="right" vertical="top" wrapText="1"/>
    </xf>
    <xf numFmtId="3" fontId="1" fillId="0" borderId="5" xfId="0" applyNumberFormat="1" applyFont="1" applyBorder="1" applyAlignment="1" applyProtection="1">
      <alignment vertical="top" wrapText="1"/>
    </xf>
    <xf numFmtId="3" fontId="1" fillId="0" borderId="14" xfId="0" applyNumberFormat="1" applyFont="1" applyBorder="1" applyAlignment="1" applyProtection="1">
      <alignment vertical="top" wrapText="1"/>
    </xf>
    <xf numFmtId="3" fontId="1" fillId="2" borderId="14" xfId="0" applyNumberFormat="1" applyFont="1" applyFill="1" applyBorder="1" applyAlignment="1" applyProtection="1">
      <alignment vertical="top" wrapText="1"/>
      <protection locked="0"/>
    </xf>
    <xf numFmtId="0" fontId="2" fillId="0" borderId="0" xfId="0" applyFont="1" applyBorder="1" applyAlignment="1" applyProtection="1">
      <alignment vertical="top"/>
    </xf>
    <xf numFmtId="3" fontId="1" fillId="0" borderId="0" xfId="0" applyNumberFormat="1" applyFont="1" applyAlignment="1" applyProtection="1">
      <alignment vertical="top" wrapText="1"/>
    </xf>
    <xf numFmtId="3" fontId="4" fillId="0" borderId="0" xfId="0" applyNumberFormat="1" applyFont="1" applyAlignment="1" applyProtection="1">
      <alignment vertical="top" wrapText="1"/>
    </xf>
    <xf numFmtId="0" fontId="1" fillId="0" borderId="15" xfId="0" applyFont="1" applyBorder="1" applyAlignment="1" applyProtection="1">
      <alignment vertical="top" wrapText="1"/>
    </xf>
    <xf numFmtId="3" fontId="1" fillId="0" borderId="15" xfId="0" applyNumberFormat="1" applyFont="1" applyBorder="1" applyAlignment="1" applyProtection="1">
      <alignment vertical="top" wrapText="1"/>
    </xf>
    <xf numFmtId="0" fontId="3" fillId="0" borderId="5" xfId="0" applyFont="1" applyBorder="1" applyAlignment="1" applyProtection="1">
      <alignment vertical="top" wrapText="1"/>
    </xf>
    <xf numFmtId="2" fontId="1" fillId="0" borderId="15" xfId="0" applyNumberFormat="1" applyFont="1" applyBorder="1" applyAlignment="1" applyProtection="1">
      <alignment vertical="top" wrapText="1"/>
    </xf>
    <xf numFmtId="3" fontId="2" fillId="0" borderId="0" xfId="0" applyNumberFormat="1" applyFont="1" applyBorder="1" applyAlignment="1" applyProtection="1">
      <alignment horizontal="center" vertical="top"/>
    </xf>
    <xf numFmtId="0" fontId="1" fillId="0" borderId="0" xfId="0" applyFont="1" applyAlignment="1" applyProtection="1">
      <alignment horizontal="left" vertical="top" wrapText="1"/>
    </xf>
    <xf numFmtId="0" fontId="1" fillId="0" borderId="0" xfId="0" applyFont="1" applyBorder="1" applyAlignment="1" applyProtection="1">
      <alignment horizontal="right" vertical="top" wrapText="1"/>
    </xf>
    <xf numFmtId="3" fontId="2" fillId="0" borderId="0" xfId="0" applyNumberFormat="1" applyFont="1" applyBorder="1" applyAlignment="1" applyProtection="1">
      <alignment vertical="top" wrapText="1"/>
    </xf>
    <xf numFmtId="3" fontId="1" fillId="0" borderId="0" xfId="0" applyNumberFormat="1" applyFont="1" applyBorder="1" applyAlignment="1" applyProtection="1">
      <alignment vertical="top" wrapText="1"/>
    </xf>
    <xf numFmtId="3" fontId="1" fillId="2" borderId="34" xfId="0" applyNumberFormat="1" applyFont="1" applyFill="1" applyBorder="1" applyAlignment="1" applyProtection="1">
      <alignment vertical="top" wrapText="1"/>
      <protection locked="0"/>
    </xf>
    <xf numFmtId="3" fontId="1" fillId="2" borderId="35" xfId="0" applyNumberFormat="1" applyFont="1" applyFill="1" applyBorder="1" applyAlignment="1" applyProtection="1">
      <alignment vertical="top" wrapText="1"/>
      <protection locked="0"/>
    </xf>
    <xf numFmtId="3" fontId="1" fillId="2" borderId="36" xfId="0" applyNumberFormat="1" applyFont="1" applyFill="1" applyBorder="1" applyAlignment="1" applyProtection="1">
      <alignment vertical="top" wrapText="1"/>
      <protection locked="0"/>
    </xf>
    <xf numFmtId="0" fontId="1" fillId="2" borderId="34" xfId="0" applyFont="1" applyFill="1" applyBorder="1" applyAlignment="1" applyProtection="1">
      <alignment horizontal="left" vertical="top" wrapText="1"/>
      <protection locked="0"/>
    </xf>
    <xf numFmtId="3" fontId="1" fillId="2" borderId="34" xfId="0" applyNumberFormat="1" applyFont="1" applyFill="1" applyBorder="1" applyAlignment="1" applyProtection="1">
      <alignment horizontal="center" vertical="top" wrapText="1"/>
      <protection locked="0"/>
    </xf>
    <xf numFmtId="3" fontId="1" fillId="2" borderId="36" xfId="0" applyNumberFormat="1" applyFont="1" applyFill="1" applyBorder="1" applyAlignment="1" applyProtection="1">
      <alignment horizontal="center" vertical="top" wrapText="1"/>
      <protection locked="0"/>
    </xf>
    <xf numFmtId="4" fontId="1" fillId="2" borderId="37" xfId="0" applyNumberFormat="1" applyFont="1" applyFill="1" applyBorder="1" applyAlignment="1" applyProtection="1">
      <alignment horizontal="center" vertical="top" wrapText="1"/>
      <protection locked="0"/>
    </xf>
    <xf numFmtId="4" fontId="1" fillId="2" borderId="36" xfId="0" applyNumberFormat="1" applyFont="1" applyFill="1" applyBorder="1" applyAlignment="1" applyProtection="1">
      <alignment vertical="top" wrapText="1"/>
      <protection locked="0"/>
    </xf>
    <xf numFmtId="4" fontId="1" fillId="2" borderId="34" xfId="0" applyNumberFormat="1" applyFont="1" applyFill="1" applyBorder="1" applyAlignment="1" applyProtection="1">
      <alignment vertical="top" wrapText="1"/>
      <protection locked="0"/>
    </xf>
    <xf numFmtId="2" fontId="1" fillId="0" borderId="0" xfId="0" applyNumberFormat="1" applyFont="1" applyAlignment="1" applyProtection="1">
      <alignment vertical="top" wrapText="1"/>
    </xf>
    <xf numFmtId="4" fontId="1" fillId="2" borderId="30" xfId="0" applyNumberFormat="1" applyFont="1" applyFill="1" applyBorder="1" applyAlignment="1" applyProtection="1">
      <alignment horizontal="center" vertical="top" wrapText="1"/>
      <protection locked="0"/>
    </xf>
    <xf numFmtId="4" fontId="1" fillId="2" borderId="1" xfId="0" applyNumberFormat="1" applyFont="1" applyFill="1" applyBorder="1" applyAlignment="1" applyProtection="1">
      <alignment horizontal="left" vertical="top" wrapText="1"/>
      <protection locked="0"/>
    </xf>
    <xf numFmtId="4" fontId="1" fillId="2" borderId="31"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vertical="top" wrapText="1"/>
      <protection locked="0"/>
    </xf>
    <xf numFmtId="4" fontId="1" fillId="2" borderId="3" xfId="0" applyNumberFormat="1" applyFont="1" applyFill="1" applyBorder="1" applyAlignment="1" applyProtection="1">
      <alignment vertical="top" wrapText="1"/>
      <protection locked="0"/>
    </xf>
    <xf numFmtId="4" fontId="1" fillId="2" borderId="38" xfId="0" applyNumberFormat="1" applyFont="1" applyFill="1" applyBorder="1" applyAlignment="1" applyProtection="1">
      <alignment horizontal="center" vertical="top" wrapText="1"/>
      <protection locked="0"/>
    </xf>
    <xf numFmtId="0" fontId="1" fillId="0" borderId="0" xfId="0" applyFont="1" applyAlignment="1" applyProtection="1">
      <alignment wrapText="1"/>
    </xf>
    <xf numFmtId="0" fontId="4" fillId="0" borderId="0" xfId="0" applyFont="1" applyBorder="1" applyAlignment="1" applyProtection="1">
      <alignment horizontal="center" vertical="top" wrapText="1"/>
    </xf>
    <xf numFmtId="0" fontId="1" fillId="0" borderId="37" xfId="0" applyFont="1" applyBorder="1" applyAlignment="1" applyProtection="1">
      <alignment horizontal="left" wrapText="1"/>
    </xf>
    <xf numFmtId="0" fontId="1" fillId="0" borderId="15" xfId="0" applyFont="1" applyBorder="1" applyAlignment="1" applyProtection="1">
      <alignment horizontal="right" wrapText="1"/>
    </xf>
    <xf numFmtId="3" fontId="1" fillId="0" borderId="15" xfId="0" applyNumberFormat="1" applyFont="1" applyBorder="1" applyAlignment="1" applyProtection="1">
      <alignment horizontal="right" wrapText="1"/>
    </xf>
    <xf numFmtId="0" fontId="1" fillId="0" borderId="23" xfId="0" applyFont="1" applyBorder="1" applyAlignment="1" applyProtection="1">
      <alignment wrapText="1"/>
    </xf>
    <xf numFmtId="0" fontId="1" fillId="0" borderId="24" xfId="0" applyFont="1" applyBorder="1" applyAlignment="1" applyProtection="1">
      <alignment wrapText="1"/>
    </xf>
    <xf numFmtId="0" fontId="1" fillId="0" borderId="15" xfId="0" applyFont="1" applyBorder="1" applyAlignment="1" applyProtection="1">
      <alignment wrapText="1"/>
    </xf>
    <xf numFmtId="0" fontId="1" fillId="0" borderId="0" xfId="0" applyFont="1" applyBorder="1" applyAlignment="1" applyProtection="1">
      <alignment wrapText="1"/>
    </xf>
    <xf numFmtId="0" fontId="2" fillId="0" borderId="0" xfId="0" applyFont="1" applyBorder="1" applyAlignment="1" applyProtection="1">
      <alignment horizontal="lef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3" fontId="7" fillId="0" borderId="0" xfId="0" applyNumberFormat="1" applyFont="1" applyAlignment="1" applyProtection="1">
      <alignment vertical="top" wrapText="1"/>
    </xf>
    <xf numFmtId="3" fontId="7" fillId="2" borderId="0" xfId="0" applyNumberFormat="1" applyFont="1" applyFill="1" applyBorder="1" applyAlignment="1" applyProtection="1">
      <alignment vertical="top" wrapText="1"/>
      <protection locked="0"/>
    </xf>
    <xf numFmtId="3" fontId="7" fillId="2" borderId="5" xfId="0" applyNumberFormat="1" applyFont="1" applyFill="1" applyBorder="1" applyAlignment="1" applyProtection="1">
      <alignment vertical="top" wrapText="1"/>
      <protection locked="0"/>
    </xf>
    <xf numFmtId="3" fontId="7" fillId="0" borderId="0" xfId="0" applyNumberFormat="1" applyFont="1" applyBorder="1" applyAlignment="1" applyProtection="1">
      <alignment vertical="top" wrapText="1"/>
    </xf>
    <xf numFmtId="0" fontId="8" fillId="0" borderId="0" xfId="0" applyFont="1" applyAlignment="1" applyProtection="1">
      <alignment vertical="top"/>
    </xf>
    <xf numFmtId="4" fontId="1" fillId="0" borderId="43" xfId="0" applyNumberFormat="1" applyFont="1" applyBorder="1" applyAlignment="1" applyProtection="1">
      <alignment horizontal="right" vertical="top" wrapText="1"/>
    </xf>
    <xf numFmtId="2" fontId="1" fillId="0" borderId="5" xfId="0" applyNumberFormat="1" applyFont="1" applyBorder="1" applyAlignment="1" applyProtection="1">
      <alignment vertical="top" wrapText="1"/>
    </xf>
    <xf numFmtId="3" fontId="1" fillId="0" borderId="44" xfId="0" applyNumberFormat="1" applyFont="1" applyBorder="1" applyAlignment="1" applyProtection="1">
      <alignment vertical="top" wrapText="1"/>
    </xf>
    <xf numFmtId="0" fontId="1" fillId="0" borderId="0"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37" xfId="0" applyFont="1" applyBorder="1" applyAlignment="1" applyProtection="1">
      <alignment horizontal="center" wrapText="1"/>
    </xf>
    <xf numFmtId="0" fontId="1" fillId="0" borderId="15" xfId="0" applyFont="1" applyBorder="1" applyAlignment="1" applyProtection="1">
      <alignment horizontal="left" wrapText="1"/>
    </xf>
    <xf numFmtId="0" fontId="1" fillId="0" borderId="42" xfId="0" applyFont="1" applyBorder="1" applyAlignment="1" applyProtection="1">
      <alignment horizontal="left" wrapText="1"/>
    </xf>
    <xf numFmtId="0" fontId="2" fillId="0" borderId="0" xfId="0" applyFont="1" applyBorder="1" applyAlignment="1" applyProtection="1">
      <alignment horizontal="right" vertical="top"/>
    </xf>
    <xf numFmtId="0" fontId="1" fillId="2" borderId="2"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xf>
    <xf numFmtId="0" fontId="1" fillId="2" borderId="30"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protection locked="0"/>
    </xf>
    <xf numFmtId="3" fontId="2" fillId="0" borderId="0" xfId="0" applyNumberFormat="1" applyFont="1" applyAlignment="1" applyProtection="1">
      <alignment horizontal="center" vertical="center" wrapText="1"/>
    </xf>
    <xf numFmtId="3" fontId="1" fillId="0" borderId="20" xfId="0" applyNumberFormat="1"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3" fontId="1" fillId="0" borderId="21" xfId="0" applyNumberFormat="1"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3" fontId="1" fillId="0" borderId="45" xfId="0" applyNumberFormat="1" applyFont="1" applyBorder="1" applyAlignment="1" applyProtection="1">
      <alignment vertical="top" wrapText="1"/>
      <protection locked="0"/>
    </xf>
    <xf numFmtId="3" fontId="1" fillId="0" borderId="26" xfId="0" applyNumberFormat="1" applyFont="1" applyBorder="1" applyAlignment="1" applyProtection="1">
      <alignment vertical="top" wrapText="1"/>
      <protection locked="0"/>
    </xf>
    <xf numFmtId="0" fontId="2" fillId="0" borderId="0" xfId="0" applyFont="1" applyBorder="1" applyAlignment="1" applyProtection="1">
      <alignment horizontal="right" vertical="top"/>
    </xf>
    <xf numFmtId="0" fontId="6" fillId="3" borderId="9" xfId="0" applyFont="1" applyFill="1" applyBorder="1" applyAlignment="1">
      <alignment horizontal="left" wrapText="1"/>
    </xf>
    <xf numFmtId="0" fontId="6" fillId="3" borderId="0" xfId="0" applyFont="1" applyFill="1" applyBorder="1" applyAlignment="1">
      <alignment horizontal="left" wrapText="1"/>
    </xf>
    <xf numFmtId="0" fontId="6" fillId="3" borderId="10" xfId="0" applyFont="1" applyFill="1" applyBorder="1" applyAlignment="1">
      <alignment horizontal="left" wrapText="1"/>
    </xf>
    <xf numFmtId="0" fontId="9" fillId="3" borderId="9" xfId="0" applyFont="1" applyFill="1" applyBorder="1" applyAlignment="1">
      <alignment horizontal="left" vertical="top"/>
    </xf>
    <xf numFmtId="0" fontId="5" fillId="3" borderId="0" xfId="0" applyFont="1" applyFill="1" applyBorder="1" applyAlignment="1">
      <alignment horizontal="left" vertical="top"/>
    </xf>
    <xf numFmtId="0" fontId="5" fillId="3" borderId="10" xfId="0" applyFont="1" applyFill="1" applyBorder="1" applyAlignment="1">
      <alignment horizontal="left" vertical="top"/>
    </xf>
    <xf numFmtId="0" fontId="9" fillId="3" borderId="9"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0" xfId="0" applyFont="1" applyFill="1" applyBorder="1" applyAlignment="1">
      <alignment horizontal="left" vertical="top" wrapText="1"/>
    </xf>
    <xf numFmtId="0" fontId="2" fillId="0" borderId="0" xfId="0" applyFont="1" applyBorder="1" applyAlignment="1" applyProtection="1">
      <alignment horizontal="left" vertical="top"/>
    </xf>
    <xf numFmtId="0" fontId="1" fillId="2" borderId="1"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 fillId="2" borderId="50" xfId="0" applyFont="1" applyFill="1" applyBorder="1" applyAlignment="1" applyProtection="1">
      <alignment horizontal="left" vertical="top" wrapText="1"/>
      <protection locked="0"/>
    </xf>
    <xf numFmtId="0" fontId="1" fillId="2" borderId="51" xfId="0" applyFont="1" applyFill="1" applyBorder="1" applyAlignment="1" applyProtection="1">
      <alignment horizontal="left" vertical="top" wrapText="1"/>
      <protection locked="0"/>
    </xf>
    <xf numFmtId="0" fontId="1" fillId="2" borderId="49" xfId="0"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2" fillId="0" borderId="0" xfId="0" applyFont="1" applyBorder="1" applyAlignment="1" applyProtection="1">
      <alignment horizontal="right" vertical="top"/>
    </xf>
    <xf numFmtId="0" fontId="2" fillId="0" borderId="0" xfId="0" applyFont="1" applyBorder="1" applyAlignment="1" applyProtection="1">
      <alignment horizontal="right" vertical="top" wrapText="1"/>
    </xf>
    <xf numFmtId="3" fontId="2" fillId="0" borderId="0" xfId="0" applyNumberFormat="1" applyFont="1" applyAlignment="1" applyProtection="1">
      <alignment horizontal="right" vertical="top" wrapText="1"/>
    </xf>
    <xf numFmtId="0" fontId="1" fillId="0" borderId="18" xfId="0" applyFont="1" applyBorder="1" applyAlignment="1" applyProtection="1">
      <alignment horizontal="center" wrapText="1"/>
    </xf>
    <xf numFmtId="0" fontId="1" fillId="0" borderId="25"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20" xfId="0" applyFont="1" applyBorder="1" applyAlignment="1" applyProtection="1">
      <alignment horizontal="center" wrapText="1"/>
    </xf>
    <xf numFmtId="0" fontId="4" fillId="0" borderId="0" xfId="0" applyFont="1" applyAlignment="1" applyProtection="1">
      <alignment horizontal="left" vertical="top" wrapText="1"/>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 fillId="0" borderId="0"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2" xfId="0" applyFont="1" applyBorder="1" applyAlignment="1" applyProtection="1">
      <alignment horizontal="center" wrapText="1"/>
    </xf>
    <xf numFmtId="0" fontId="1" fillId="0" borderId="15"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33" xfId="0" applyFont="1" applyBorder="1" applyAlignment="1" applyProtection="1">
      <alignment horizontal="right" wrapText="1"/>
    </xf>
    <xf numFmtId="0" fontId="1" fillId="0" borderId="37" xfId="0" applyFont="1" applyBorder="1" applyAlignment="1" applyProtection="1">
      <alignment horizontal="right" wrapText="1"/>
    </xf>
    <xf numFmtId="0" fontId="1" fillId="0" borderId="0"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42" xfId="0" applyFont="1" applyBorder="1" applyAlignment="1" applyProtection="1">
      <alignment horizontal="left" wrapText="1"/>
    </xf>
    <xf numFmtId="0" fontId="1" fillId="2" borderId="39"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xf>
    <xf numFmtId="0" fontId="2" fillId="0" borderId="4" xfId="0" applyFont="1" applyBorder="1" applyAlignment="1" applyProtection="1">
      <alignment horizontal="right" vertical="top"/>
    </xf>
    <xf numFmtId="3" fontId="2" fillId="0" borderId="0" xfId="0" applyNumberFormat="1" applyFont="1" applyBorder="1" applyAlignment="1" applyProtection="1">
      <alignment horizontal="right" vertical="top" wrapText="1"/>
    </xf>
    <xf numFmtId="3" fontId="2" fillId="0" borderId="55" xfId="0" applyNumberFormat="1" applyFont="1" applyBorder="1" applyAlignment="1" applyProtection="1">
      <alignment horizontal="right" vertical="top" wrapText="1"/>
    </xf>
    <xf numFmtId="3" fontId="1" fillId="0" borderId="48" xfId="0" applyNumberFormat="1" applyFont="1" applyBorder="1" applyAlignment="1" applyProtection="1">
      <alignment horizontal="right" vertical="top" wrapText="1"/>
    </xf>
    <xf numFmtId="3" fontId="1" fillId="0" borderId="47" xfId="0" applyNumberFormat="1" applyFont="1" applyBorder="1" applyAlignment="1" applyProtection="1">
      <alignment horizontal="right" vertical="top" wrapText="1"/>
    </xf>
    <xf numFmtId="3" fontId="1" fillId="0" borderId="46" xfId="0" applyNumberFormat="1" applyFont="1" applyBorder="1" applyAlignment="1" applyProtection="1">
      <alignment horizontal="right" vertical="top" wrapText="1"/>
    </xf>
    <xf numFmtId="3" fontId="1" fillId="0" borderId="0" xfId="0" applyNumberFormat="1" applyFont="1" applyBorder="1" applyAlignment="1" applyProtection="1">
      <alignment horizontal="center" wrapText="1"/>
    </xf>
    <xf numFmtId="3" fontId="1" fillId="0" borderId="15" xfId="0" applyNumberFormat="1" applyFont="1" applyBorder="1" applyAlignment="1" applyProtection="1">
      <alignment horizontal="center" wrapText="1"/>
    </xf>
    <xf numFmtId="3" fontId="1" fillId="0" borderId="49" xfId="0" applyNumberFormat="1" applyFont="1" applyBorder="1" applyAlignment="1" applyProtection="1">
      <alignment horizontal="right" vertical="top" wrapText="1"/>
    </xf>
    <xf numFmtId="3" fontId="1" fillId="0" borderId="44" xfId="0" applyNumberFormat="1" applyFont="1" applyBorder="1" applyAlignment="1" applyProtection="1">
      <alignment horizontal="right" vertical="top" wrapText="1"/>
    </xf>
    <xf numFmtId="3" fontId="1" fillId="0" borderId="15" xfId="0" applyNumberFormat="1" applyFont="1" applyBorder="1" applyAlignment="1" applyProtection="1">
      <alignment horizontal="right" wrapText="1"/>
    </xf>
    <xf numFmtId="3" fontId="1" fillId="0" borderId="25" xfId="0" applyNumberFormat="1" applyFont="1" applyBorder="1" applyAlignment="1" applyProtection="1">
      <alignment horizontal="right" wrapText="1"/>
    </xf>
    <xf numFmtId="0" fontId="1" fillId="2" borderId="16" xfId="0" applyFont="1" applyFill="1" applyBorder="1" applyAlignment="1" applyProtection="1">
      <alignment horizontal="left" vertical="top" wrapText="1"/>
      <protection locked="0"/>
    </xf>
    <xf numFmtId="3" fontId="1" fillId="0" borderId="16" xfId="0" applyNumberFormat="1" applyFont="1" applyBorder="1" applyAlignment="1" applyProtection="1">
      <alignment horizontal="right" vertical="top" wrapText="1"/>
    </xf>
    <xf numFmtId="0" fontId="1" fillId="0" borderId="52" xfId="0" applyFont="1" applyBorder="1" applyAlignment="1" applyProtection="1">
      <alignment horizontal="center"/>
    </xf>
    <xf numFmtId="0" fontId="1" fillId="0" borderId="15" xfId="0" applyFont="1" applyBorder="1" applyAlignment="1" applyProtection="1">
      <alignment horizontal="center"/>
    </xf>
    <xf numFmtId="0" fontId="1" fillId="0" borderId="42" xfId="0" applyFont="1" applyBorder="1" applyAlignment="1" applyProtection="1">
      <alignment horizontal="center"/>
    </xf>
  </cellXfs>
  <cellStyles count="1">
    <cellStyle name="Standard"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99FF"/>
      <color rgb="FFCCFFFF"/>
      <color rgb="FF00377A"/>
      <color rgb="FFC8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B2:N11"/>
  <sheetViews>
    <sheetView zoomScaleNormal="100" workbookViewId="0">
      <selection activeCell="C18" sqref="C18"/>
    </sheetView>
  </sheetViews>
  <sheetFormatPr baseColWidth="10" defaultRowHeight="14.5" x14ac:dyDescent="0.35"/>
  <cols>
    <col min="1" max="1" width="6.7265625" customWidth="1"/>
    <col min="14" max="14" width="29.26953125" customWidth="1"/>
    <col min="19" max="19" width="11.453125" customWidth="1"/>
  </cols>
  <sheetData>
    <row r="2" spans="2:14" ht="18.5" x14ac:dyDescent="0.45">
      <c r="B2" s="12" t="s">
        <v>5</v>
      </c>
      <c r="C2" s="13"/>
      <c r="D2" s="13"/>
      <c r="E2" s="13"/>
      <c r="F2" s="13"/>
      <c r="G2" s="13"/>
      <c r="H2" s="13"/>
      <c r="I2" s="13"/>
      <c r="J2" s="13"/>
      <c r="K2" s="13"/>
      <c r="L2" s="13"/>
      <c r="M2" s="13"/>
      <c r="N2" s="14"/>
    </row>
    <row r="3" spans="2:14" ht="18.5" x14ac:dyDescent="0.45">
      <c r="B3" s="19"/>
      <c r="C3" s="15"/>
      <c r="D3" s="15"/>
      <c r="E3" s="15"/>
      <c r="F3" s="15"/>
      <c r="G3" s="15"/>
      <c r="H3" s="15"/>
      <c r="I3" s="15"/>
      <c r="J3" s="15"/>
      <c r="K3" s="15"/>
      <c r="L3" s="15"/>
      <c r="M3" s="15"/>
      <c r="N3" s="16"/>
    </row>
    <row r="4" spans="2:14" ht="18.5" x14ac:dyDescent="0.35">
      <c r="B4" s="98" t="s">
        <v>75</v>
      </c>
      <c r="C4" s="99"/>
      <c r="D4" s="99"/>
      <c r="E4" s="99"/>
      <c r="F4" s="99"/>
      <c r="G4" s="99"/>
      <c r="H4" s="99"/>
      <c r="I4" s="99"/>
      <c r="J4" s="99"/>
      <c r="K4" s="99"/>
      <c r="L4" s="99"/>
      <c r="M4" s="99"/>
      <c r="N4" s="100"/>
    </row>
    <row r="5" spans="2:14" ht="37.5" customHeight="1" x14ac:dyDescent="0.35">
      <c r="B5" s="101" t="s">
        <v>76</v>
      </c>
      <c r="C5" s="102"/>
      <c r="D5" s="102"/>
      <c r="E5" s="102"/>
      <c r="F5" s="102"/>
      <c r="G5" s="102"/>
      <c r="H5" s="102"/>
      <c r="I5" s="102"/>
      <c r="J5" s="102"/>
      <c r="K5" s="102"/>
      <c r="L5" s="102"/>
      <c r="M5" s="102"/>
      <c r="N5" s="103"/>
    </row>
    <row r="6" spans="2:14" ht="18.5" x14ac:dyDescent="0.45">
      <c r="B6" s="19"/>
      <c r="C6" s="15"/>
      <c r="D6" s="15"/>
      <c r="E6" s="15"/>
      <c r="F6" s="15"/>
      <c r="G6" s="15"/>
      <c r="H6" s="15"/>
      <c r="I6" s="15"/>
      <c r="J6" s="15"/>
      <c r="K6" s="15"/>
      <c r="L6" s="15"/>
      <c r="M6" s="15"/>
      <c r="N6" s="16"/>
    </row>
    <row r="7" spans="2:14" ht="225.75" customHeight="1" x14ac:dyDescent="0.45">
      <c r="B7" s="95" t="s">
        <v>65</v>
      </c>
      <c r="C7" s="96"/>
      <c r="D7" s="96"/>
      <c r="E7" s="96"/>
      <c r="F7" s="96"/>
      <c r="G7" s="96"/>
      <c r="H7" s="96"/>
      <c r="I7" s="96"/>
      <c r="J7" s="96"/>
      <c r="K7" s="96"/>
      <c r="L7" s="96"/>
      <c r="M7" s="96"/>
      <c r="N7" s="97"/>
    </row>
    <row r="8" spans="2:14" ht="18.5" x14ac:dyDescent="0.45">
      <c r="B8" s="95" t="s">
        <v>66</v>
      </c>
      <c r="C8" s="96"/>
      <c r="D8" s="96"/>
      <c r="E8" s="96"/>
      <c r="F8" s="96"/>
      <c r="G8" s="96"/>
      <c r="H8" s="96"/>
      <c r="I8" s="96"/>
      <c r="J8" s="96"/>
      <c r="K8" s="96"/>
      <c r="L8" s="96"/>
      <c r="M8" s="96"/>
      <c r="N8" s="97"/>
    </row>
    <row r="9" spans="2:14" ht="130.5" customHeight="1" x14ac:dyDescent="0.45">
      <c r="B9" s="95" t="s">
        <v>77</v>
      </c>
      <c r="C9" s="96"/>
      <c r="D9" s="96"/>
      <c r="E9" s="96"/>
      <c r="F9" s="96"/>
      <c r="G9" s="96"/>
      <c r="H9" s="96"/>
      <c r="I9" s="96"/>
      <c r="J9" s="96"/>
      <c r="K9" s="96"/>
      <c r="L9" s="96"/>
      <c r="M9" s="96"/>
      <c r="N9" s="97"/>
    </row>
    <row r="10" spans="2:14" ht="156.75" customHeight="1" x14ac:dyDescent="0.45">
      <c r="B10" s="95" t="s">
        <v>67</v>
      </c>
      <c r="C10" s="96"/>
      <c r="D10" s="96"/>
      <c r="E10" s="96"/>
      <c r="F10" s="96"/>
      <c r="G10" s="96"/>
      <c r="H10" s="96"/>
      <c r="I10" s="96"/>
      <c r="J10" s="96"/>
      <c r="K10" s="96"/>
      <c r="L10" s="96"/>
      <c r="M10" s="96"/>
      <c r="N10" s="97"/>
    </row>
    <row r="11" spans="2:14" ht="10.5" customHeight="1" x14ac:dyDescent="0.35">
      <c r="B11" s="9"/>
      <c r="C11" s="10"/>
      <c r="D11" s="10"/>
      <c r="E11" s="10"/>
      <c r="F11" s="10"/>
      <c r="G11" s="10"/>
      <c r="H11" s="10"/>
      <c r="I11" s="10"/>
      <c r="J11" s="10"/>
      <c r="K11" s="10"/>
      <c r="L11" s="10"/>
      <c r="M11" s="10"/>
      <c r="N11" s="11"/>
    </row>
  </sheetData>
  <sheetProtection algorithmName="SHA-512" hashValue="QcLM3qmHrXzEYOV7ATuHJ/J7LZVslY9R1qdD8ZKziNmaSIw8V3M1Cg0RzmY5Lhja05xuSjFxg0u0mQ838q6q0Q==" saltValue="AOH/wtbgjaZCadJDGXXbZQ==" spinCount="100000" sheet="1" objects="1" scenarios="1" selectLockedCells="1"/>
  <sortState xmlns:xlrd2="http://schemas.microsoft.com/office/spreadsheetml/2017/richdata2" ref="B20:N20">
    <sortCondition sortBy="icon" ref="B20"/>
  </sortState>
  <mergeCells count="6">
    <mergeCell ref="B8:N8"/>
    <mergeCell ref="B7:N7"/>
    <mergeCell ref="B9:N9"/>
    <mergeCell ref="B10:N10"/>
    <mergeCell ref="B4:N4"/>
    <mergeCell ref="B5:N5"/>
  </mergeCells>
  <pageMargins left="0.7" right="0.7" top="0.78740157499999996" bottom="0.78740157499999996"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P63"/>
  <sheetViews>
    <sheetView showGridLines="0" tabSelected="1" zoomScale="120" zoomScaleNormal="120" workbookViewId="0">
      <selection activeCell="B61" sqref="B61"/>
    </sheetView>
  </sheetViews>
  <sheetFormatPr baseColWidth="10" defaultColWidth="11.453125" defaultRowHeight="10" x14ac:dyDescent="0.35"/>
  <cols>
    <col min="1" max="1" width="3.54296875" style="2" bestFit="1" customWidth="1"/>
    <col min="2" max="2" width="22.1796875" style="2" customWidth="1"/>
    <col min="3" max="3" width="19.26953125" style="2" customWidth="1"/>
    <col min="4" max="4" width="7" style="2" customWidth="1"/>
    <col min="5" max="5" width="7.54296875" style="2" bestFit="1" customWidth="1"/>
    <col min="6" max="7" width="7.81640625" style="2" customWidth="1"/>
    <col min="8" max="8" width="10.453125" style="2" bestFit="1" customWidth="1"/>
    <col min="9" max="9" width="11.453125" style="2"/>
    <col min="10" max="10" width="11.453125" style="28"/>
    <col min="11" max="11" width="11.453125" style="2"/>
    <col min="12" max="12" width="54" style="2" customWidth="1"/>
    <col min="13" max="13" width="11.453125" style="2" customWidth="1"/>
    <col min="14" max="15" width="11.453125" style="2" hidden="1" customWidth="1"/>
    <col min="16" max="17" width="11.453125" style="2" customWidth="1"/>
    <col min="18" max="16384" width="11.453125" style="2"/>
  </cols>
  <sheetData>
    <row r="1" spans="1:16" s="4" customFormat="1" ht="28.5" thickBot="1" x14ac:dyDescent="0.4">
      <c r="B1" s="121" t="s">
        <v>78</v>
      </c>
      <c r="C1" s="121"/>
      <c r="D1" s="121"/>
      <c r="G1" s="122"/>
      <c r="H1" s="123"/>
      <c r="J1" s="87" t="str">
        <f>IF(G1="","","Beilage 1")</f>
        <v/>
      </c>
      <c r="N1" s="2"/>
    </row>
    <row r="2" spans="1:16" s="4" customFormat="1" ht="15" customHeight="1" x14ac:dyDescent="0.35">
      <c r="A2" s="84"/>
      <c r="B2" s="104" t="s">
        <v>79</v>
      </c>
      <c r="C2" s="104"/>
      <c r="D2" s="84"/>
      <c r="E2" s="84"/>
      <c r="F2" s="84"/>
      <c r="G2" s="84"/>
      <c r="H2" s="56"/>
      <c r="J2" s="29"/>
      <c r="N2" s="2"/>
    </row>
    <row r="3" spans="1:16" ht="13.5" thickBot="1" x14ac:dyDescent="0.4">
      <c r="B3" s="140" t="s">
        <v>1</v>
      </c>
      <c r="C3" s="140"/>
      <c r="D3" s="140"/>
      <c r="E3" s="140"/>
      <c r="F3" s="140"/>
      <c r="G3" s="140"/>
      <c r="H3" s="140"/>
      <c r="N3" s="5" t="s">
        <v>7</v>
      </c>
    </row>
    <row r="4" spans="1:16" ht="40" x14ac:dyDescent="0.2">
      <c r="A4" s="30"/>
      <c r="B4" s="80" t="s">
        <v>0</v>
      </c>
      <c r="C4" s="57" t="s">
        <v>6</v>
      </c>
      <c r="D4" s="78" t="s">
        <v>3</v>
      </c>
      <c r="E4" s="78" t="s">
        <v>2</v>
      </c>
      <c r="F4" s="78" t="s">
        <v>59</v>
      </c>
      <c r="G4" s="77" t="s">
        <v>48</v>
      </c>
      <c r="H4" s="58" t="s">
        <v>60</v>
      </c>
      <c r="I4" s="58" t="s">
        <v>37</v>
      </c>
      <c r="J4" s="59" t="s">
        <v>38</v>
      </c>
      <c r="K4" s="60" t="s">
        <v>39</v>
      </c>
      <c r="L4" s="61" t="s">
        <v>35</v>
      </c>
      <c r="N4" s="5" t="s">
        <v>8</v>
      </c>
    </row>
    <row r="5" spans="1:16" x14ac:dyDescent="0.35">
      <c r="A5" s="2" t="s">
        <v>11</v>
      </c>
      <c r="B5" s="85"/>
      <c r="C5" s="42"/>
      <c r="D5" s="43"/>
      <c r="E5" s="45"/>
      <c r="F5" s="47"/>
      <c r="G5" s="23">
        <f>IF(C5="Pauschalstundensatz","40",ROUNDDOWN(IF(AND(ISNUMBER(E5),ISNUMBER(F5)),(F5*12*(1+$N$10))/(E5*52.25),0),2))</f>
        <v>0</v>
      </c>
      <c r="H5" s="17">
        <f t="shared" ref="H5:H19" si="0">ROUNDDOWN(D5*G5,0)</f>
        <v>0</v>
      </c>
      <c r="I5" s="33" t="str">
        <f>IF(ISNUMBER(D5),IF(C5="Pauschalstundensatz",40,ROUNDDOWN(MIN(5220,F5*40/E5)*(1+$N$10)*12/(40*52.25),2)),"")</f>
        <v/>
      </c>
      <c r="J5" s="31" t="str">
        <f>IF(AND(ISNUMBER(D5),D5&gt;=40,ISNUMBER(I5)),ROUNDDOWN(D5*I5,0),"")</f>
        <v/>
      </c>
      <c r="K5" s="88"/>
      <c r="L5" s="89"/>
      <c r="M5" s="5"/>
      <c r="N5" s="5"/>
    </row>
    <row r="6" spans="1:16" x14ac:dyDescent="0.35">
      <c r="A6" s="2" t="s">
        <v>12</v>
      </c>
      <c r="B6" s="85"/>
      <c r="C6" s="42"/>
      <c r="D6" s="43"/>
      <c r="E6" s="45"/>
      <c r="F6" s="47"/>
      <c r="G6" s="23">
        <f t="shared" ref="G6:G19" si="1">IF(C6="Pauschalstundensatz","40",ROUNDDOWN(IF(AND(ISNUMBER(E6),ISNUMBER(F6)),(F6*12*(1+$N$10))/(E6*52.25),0),2))</f>
        <v>0</v>
      </c>
      <c r="H6" s="17">
        <f t="shared" si="0"/>
        <v>0</v>
      </c>
      <c r="I6" s="33" t="str">
        <f t="shared" ref="I6:I19" si="2">IF(ISNUMBER(D6),IF(C6="Pauschalstundensatz",40,ROUNDDOWN(MIN(5220,F6*40/E6)*(1+$N$10)*12/(40*52.25),2)),"")</f>
        <v/>
      </c>
      <c r="J6" s="31" t="str">
        <f t="shared" ref="J6:J19" si="3">IF(AND(ISNUMBER(D6),D6&gt;=40,ISNUMBER(I6)),ROUNDDOWN(D6*I6,0),"")</f>
        <v/>
      </c>
      <c r="K6" s="88"/>
      <c r="L6" s="89"/>
    </row>
    <row r="7" spans="1:16" x14ac:dyDescent="0.35">
      <c r="A7" s="2" t="s">
        <v>13</v>
      </c>
      <c r="B7" s="85"/>
      <c r="C7" s="42"/>
      <c r="D7" s="43"/>
      <c r="E7" s="45"/>
      <c r="F7" s="47"/>
      <c r="G7" s="23">
        <f t="shared" si="1"/>
        <v>0</v>
      </c>
      <c r="H7" s="17">
        <f t="shared" si="0"/>
        <v>0</v>
      </c>
      <c r="I7" s="33" t="str">
        <f t="shared" si="2"/>
        <v/>
      </c>
      <c r="J7" s="31" t="str">
        <f t="shared" si="3"/>
        <v/>
      </c>
      <c r="K7" s="88"/>
      <c r="L7" s="89"/>
    </row>
    <row r="8" spans="1:16" x14ac:dyDescent="0.35">
      <c r="A8" s="2" t="s">
        <v>14</v>
      </c>
      <c r="B8" s="85"/>
      <c r="C8" s="42"/>
      <c r="D8" s="43"/>
      <c r="E8" s="45"/>
      <c r="F8" s="47"/>
      <c r="G8" s="23">
        <f t="shared" si="1"/>
        <v>0</v>
      </c>
      <c r="H8" s="17">
        <f t="shared" si="0"/>
        <v>0</v>
      </c>
      <c r="I8" s="33" t="str">
        <f t="shared" si="2"/>
        <v/>
      </c>
      <c r="J8" s="31" t="str">
        <f t="shared" si="3"/>
        <v/>
      </c>
      <c r="K8" s="88"/>
      <c r="L8" s="89"/>
    </row>
    <row r="9" spans="1:16" ht="11.25" customHeight="1" x14ac:dyDescent="0.35">
      <c r="A9" s="2" t="s">
        <v>15</v>
      </c>
      <c r="B9" s="85"/>
      <c r="C9" s="42"/>
      <c r="D9" s="43"/>
      <c r="E9" s="45"/>
      <c r="F9" s="47"/>
      <c r="G9" s="23">
        <f t="shared" si="1"/>
        <v>0</v>
      </c>
      <c r="H9" s="17">
        <f t="shared" si="0"/>
        <v>0</v>
      </c>
      <c r="I9" s="33" t="str">
        <f t="shared" si="2"/>
        <v/>
      </c>
      <c r="J9" s="31" t="str">
        <f t="shared" si="3"/>
        <v/>
      </c>
      <c r="K9" s="88"/>
      <c r="L9" s="89"/>
      <c r="N9" s="48">
        <v>5220</v>
      </c>
      <c r="O9" s="5" t="s">
        <v>34</v>
      </c>
      <c r="P9" s="35"/>
    </row>
    <row r="10" spans="1:16" x14ac:dyDescent="0.35">
      <c r="A10" s="2" t="s">
        <v>16</v>
      </c>
      <c r="B10" s="85"/>
      <c r="C10" s="42"/>
      <c r="D10" s="43"/>
      <c r="E10" s="45"/>
      <c r="F10" s="47"/>
      <c r="G10" s="23">
        <f t="shared" si="1"/>
        <v>0</v>
      </c>
      <c r="H10" s="17">
        <f t="shared" si="0"/>
        <v>0</v>
      </c>
      <c r="I10" s="33" t="str">
        <f t="shared" si="2"/>
        <v/>
      </c>
      <c r="J10" s="31" t="str">
        <f t="shared" si="3"/>
        <v/>
      </c>
      <c r="K10" s="88"/>
      <c r="L10" s="89"/>
      <c r="N10" s="48">
        <v>0.7</v>
      </c>
      <c r="O10" s="22" t="s">
        <v>45</v>
      </c>
    </row>
    <row r="11" spans="1:16" x14ac:dyDescent="0.35">
      <c r="A11" s="2" t="s">
        <v>17</v>
      </c>
      <c r="B11" s="85"/>
      <c r="C11" s="42"/>
      <c r="D11" s="43"/>
      <c r="E11" s="45"/>
      <c r="F11" s="47"/>
      <c r="G11" s="23">
        <f t="shared" si="1"/>
        <v>0</v>
      </c>
      <c r="H11" s="17">
        <f t="shared" si="0"/>
        <v>0</v>
      </c>
      <c r="I11" s="33" t="str">
        <f t="shared" si="2"/>
        <v/>
      </c>
      <c r="J11" s="31" t="str">
        <f t="shared" si="3"/>
        <v/>
      </c>
      <c r="K11" s="88"/>
      <c r="L11" s="89"/>
      <c r="N11" s="2">
        <v>150</v>
      </c>
      <c r="O11" s="22" t="s">
        <v>46</v>
      </c>
    </row>
    <row r="12" spans="1:16" x14ac:dyDescent="0.35">
      <c r="A12" s="2" t="s">
        <v>18</v>
      </c>
      <c r="B12" s="85"/>
      <c r="C12" s="42"/>
      <c r="D12" s="43"/>
      <c r="E12" s="45"/>
      <c r="F12" s="47"/>
      <c r="G12" s="23">
        <f t="shared" si="1"/>
        <v>0</v>
      </c>
      <c r="H12" s="17">
        <f t="shared" si="0"/>
        <v>0</v>
      </c>
      <c r="I12" s="33" t="str">
        <f t="shared" si="2"/>
        <v/>
      </c>
      <c r="J12" s="31" t="str">
        <f t="shared" si="3"/>
        <v/>
      </c>
      <c r="K12" s="88"/>
      <c r="L12" s="89"/>
      <c r="N12" s="2">
        <f>N11*8</f>
        <v>1200</v>
      </c>
      <c r="O12" s="22" t="s">
        <v>47</v>
      </c>
    </row>
    <row r="13" spans="1:16" x14ac:dyDescent="0.35">
      <c r="A13" s="2" t="s">
        <v>19</v>
      </c>
      <c r="B13" s="85"/>
      <c r="C13" s="42"/>
      <c r="D13" s="43"/>
      <c r="E13" s="45"/>
      <c r="F13" s="47"/>
      <c r="G13" s="23">
        <f t="shared" si="1"/>
        <v>0</v>
      </c>
      <c r="H13" s="17">
        <f t="shared" si="0"/>
        <v>0</v>
      </c>
      <c r="I13" s="33" t="str">
        <f t="shared" si="2"/>
        <v/>
      </c>
      <c r="J13" s="31" t="str">
        <f t="shared" si="3"/>
        <v/>
      </c>
      <c r="K13" s="88"/>
      <c r="L13" s="89"/>
    </row>
    <row r="14" spans="1:16" x14ac:dyDescent="0.35">
      <c r="A14" s="2" t="s">
        <v>20</v>
      </c>
      <c r="B14" s="85"/>
      <c r="C14" s="42"/>
      <c r="D14" s="43"/>
      <c r="E14" s="45"/>
      <c r="F14" s="47"/>
      <c r="G14" s="23">
        <f t="shared" si="1"/>
        <v>0</v>
      </c>
      <c r="H14" s="17">
        <f t="shared" si="0"/>
        <v>0</v>
      </c>
      <c r="I14" s="33" t="str">
        <f t="shared" si="2"/>
        <v/>
      </c>
      <c r="J14" s="31" t="str">
        <f t="shared" si="3"/>
        <v/>
      </c>
      <c r="K14" s="88"/>
      <c r="L14" s="89"/>
    </row>
    <row r="15" spans="1:16" x14ac:dyDescent="0.35">
      <c r="A15" s="2" t="s">
        <v>21</v>
      </c>
      <c r="B15" s="85"/>
      <c r="C15" s="42"/>
      <c r="D15" s="43"/>
      <c r="E15" s="45"/>
      <c r="F15" s="47"/>
      <c r="G15" s="23">
        <f t="shared" si="1"/>
        <v>0</v>
      </c>
      <c r="H15" s="17">
        <f t="shared" si="0"/>
        <v>0</v>
      </c>
      <c r="I15" s="33" t="str">
        <f t="shared" si="2"/>
        <v/>
      </c>
      <c r="J15" s="31" t="str">
        <f t="shared" si="3"/>
        <v/>
      </c>
      <c r="K15" s="88"/>
      <c r="L15" s="89"/>
    </row>
    <row r="16" spans="1:16" x14ac:dyDescent="0.35">
      <c r="A16" s="2" t="s">
        <v>22</v>
      </c>
      <c r="B16" s="85"/>
      <c r="C16" s="42"/>
      <c r="D16" s="43"/>
      <c r="E16" s="45"/>
      <c r="F16" s="47"/>
      <c r="G16" s="23">
        <f t="shared" si="1"/>
        <v>0</v>
      </c>
      <c r="H16" s="17">
        <f t="shared" si="0"/>
        <v>0</v>
      </c>
      <c r="I16" s="33" t="str">
        <f t="shared" si="2"/>
        <v/>
      </c>
      <c r="J16" s="31" t="str">
        <f t="shared" si="3"/>
        <v/>
      </c>
      <c r="K16" s="88"/>
      <c r="L16" s="89"/>
      <c r="O16" s="22"/>
    </row>
    <row r="17" spans="1:15" x14ac:dyDescent="0.35">
      <c r="A17" s="2" t="s">
        <v>23</v>
      </c>
      <c r="B17" s="85"/>
      <c r="C17" s="42"/>
      <c r="D17" s="43"/>
      <c r="E17" s="45"/>
      <c r="F17" s="47"/>
      <c r="G17" s="23">
        <f t="shared" si="1"/>
        <v>0</v>
      </c>
      <c r="H17" s="17">
        <f t="shared" si="0"/>
        <v>0</v>
      </c>
      <c r="I17" s="33" t="str">
        <f t="shared" si="2"/>
        <v/>
      </c>
      <c r="J17" s="31" t="str">
        <f t="shared" si="3"/>
        <v/>
      </c>
      <c r="K17" s="88"/>
      <c r="L17" s="89"/>
    </row>
    <row r="18" spans="1:15" x14ac:dyDescent="0.35">
      <c r="A18" s="2" t="s">
        <v>24</v>
      </c>
      <c r="B18" s="85"/>
      <c r="C18" s="42"/>
      <c r="D18" s="43"/>
      <c r="E18" s="45"/>
      <c r="F18" s="47"/>
      <c r="G18" s="23">
        <f t="shared" si="1"/>
        <v>0</v>
      </c>
      <c r="H18" s="17">
        <f t="shared" si="0"/>
        <v>0</v>
      </c>
      <c r="I18" s="33" t="str">
        <f t="shared" si="2"/>
        <v/>
      </c>
      <c r="J18" s="31" t="str">
        <f t="shared" si="3"/>
        <v/>
      </c>
      <c r="K18" s="88"/>
      <c r="L18" s="89"/>
    </row>
    <row r="19" spans="1:15" ht="11.25" customHeight="1" thickBot="1" x14ac:dyDescent="0.4">
      <c r="A19" s="2" t="s">
        <v>25</v>
      </c>
      <c r="B19" s="86"/>
      <c r="C19" s="42"/>
      <c r="D19" s="44"/>
      <c r="E19" s="46"/>
      <c r="F19" s="46"/>
      <c r="G19" s="72">
        <f t="shared" si="1"/>
        <v>0</v>
      </c>
      <c r="H19" s="25">
        <f t="shared" si="0"/>
        <v>0</v>
      </c>
      <c r="I19" s="73" t="str">
        <f t="shared" si="2"/>
        <v/>
      </c>
      <c r="J19" s="74" t="str">
        <f t="shared" si="3"/>
        <v/>
      </c>
      <c r="K19" s="90"/>
      <c r="L19" s="91"/>
    </row>
    <row r="20" spans="1:15" ht="13.5" customHeight="1" thickTop="1" x14ac:dyDescent="0.35">
      <c r="B20" s="141" t="s">
        <v>44</v>
      </c>
      <c r="C20" s="141"/>
      <c r="D20" s="34">
        <f>SUM(D5:D19)</f>
        <v>0</v>
      </c>
      <c r="F20" s="142" t="s">
        <v>61</v>
      </c>
      <c r="G20" s="142"/>
      <c r="H20" s="18">
        <f>ROUNDDOWN(SUM(H5:H19),0)</f>
        <v>0</v>
      </c>
      <c r="I20" s="143">
        <f>IF(SUM(J5:J19)&gt;0,IF((SUM(J5:J19)+SUM(I24:I31))&lt;I52,SUM(J5:J19),I52*SUM(J5:J19)/(SUM(J5:J19)+SUM(I24:I31))),0)</f>
        <v>0</v>
      </c>
      <c r="J20" s="143"/>
      <c r="K20" s="18">
        <f>IF(SUM(K5:K19)&gt;0,IF((SUM(K5:K19)+SUM(K24:K31))&lt;K52,SUM(K5:K19),K52*SUM(K5:K19)/(SUM(K5:K19)+SUM(K24:K31))),0)</f>
        <v>0</v>
      </c>
    </row>
    <row r="21" spans="1:15" ht="13" x14ac:dyDescent="0.35">
      <c r="D21" s="36"/>
      <c r="J21" s="94" t="str">
        <f>IF(AND(SUM(J5:J19)&gt;0,OR((SUM(J5:J19)+SUM(I24:I31))&gt;I52,(SUM(K5:K19)+SUM(K24:K31))&gt;K52)),"Deckelung der Höhe der internen Personalkosten und der Sachkosten durch die Höhe der Drittkosten","")</f>
        <v/>
      </c>
      <c r="K21" s="81"/>
    </row>
    <row r="22" spans="1:15" ht="13.5" thickBot="1" x14ac:dyDescent="0.4">
      <c r="B22" s="6" t="s">
        <v>9</v>
      </c>
      <c r="C22" s="6"/>
      <c r="D22" s="6"/>
      <c r="E22" s="6"/>
      <c r="F22" s="6"/>
      <c r="G22" s="6"/>
      <c r="H22" s="6"/>
      <c r="J22" s="94"/>
    </row>
    <row r="23" spans="1:15" s="55" customFormat="1" ht="33.75" customHeight="1" x14ac:dyDescent="0.2">
      <c r="A23" s="62"/>
      <c r="B23" s="79" t="s">
        <v>4</v>
      </c>
      <c r="C23" s="80"/>
      <c r="D23" s="155" t="s">
        <v>68</v>
      </c>
      <c r="E23" s="156"/>
      <c r="F23" s="156"/>
      <c r="G23" s="157"/>
      <c r="H23" s="58" t="s">
        <v>60</v>
      </c>
      <c r="I23" s="151" t="s">
        <v>74</v>
      </c>
      <c r="J23" s="152"/>
      <c r="K23" s="60" t="s">
        <v>39</v>
      </c>
      <c r="L23" s="61" t="s">
        <v>35</v>
      </c>
      <c r="N23" s="2"/>
      <c r="O23" s="2"/>
    </row>
    <row r="24" spans="1:15" x14ac:dyDescent="0.2">
      <c r="A24" s="2" t="s">
        <v>26</v>
      </c>
      <c r="B24" s="105"/>
      <c r="C24" s="106"/>
      <c r="D24" s="107"/>
      <c r="E24" s="111"/>
      <c r="F24" s="111"/>
      <c r="G24" s="108"/>
      <c r="H24" s="20"/>
      <c r="I24" s="146" t="str">
        <f>IF(ISNUMBER(H24),ROUNDDOWN(H24,0),"")</f>
        <v/>
      </c>
      <c r="J24" s="145"/>
      <c r="K24" s="88"/>
      <c r="L24" s="89"/>
      <c r="N24" s="55"/>
      <c r="O24" s="55"/>
    </row>
    <row r="25" spans="1:15" ht="11.25" customHeight="1" x14ac:dyDescent="0.35">
      <c r="A25" s="2" t="s">
        <v>27</v>
      </c>
      <c r="B25" s="138"/>
      <c r="C25" s="139"/>
      <c r="D25" s="107"/>
      <c r="E25" s="111"/>
      <c r="F25" s="111"/>
      <c r="G25" s="108"/>
      <c r="H25" s="21"/>
      <c r="I25" s="146" t="str">
        <f t="shared" ref="I25:I31" si="4">IF(ISNUMBER(H25),ROUNDDOWN(H25,0),"")</f>
        <v/>
      </c>
      <c r="J25" s="145"/>
      <c r="K25" s="88"/>
      <c r="L25" s="89"/>
    </row>
    <row r="26" spans="1:15" ht="11.25" customHeight="1" x14ac:dyDescent="0.35">
      <c r="A26" s="2" t="s">
        <v>28</v>
      </c>
      <c r="B26" s="82"/>
      <c r="C26" s="83"/>
      <c r="D26" s="107"/>
      <c r="E26" s="111"/>
      <c r="F26" s="111"/>
      <c r="G26" s="108"/>
      <c r="H26" s="21"/>
      <c r="I26" s="146" t="str">
        <f t="shared" si="4"/>
        <v/>
      </c>
      <c r="J26" s="145"/>
      <c r="K26" s="88"/>
      <c r="L26" s="89"/>
    </row>
    <row r="27" spans="1:15" ht="11.25" customHeight="1" x14ac:dyDescent="0.35">
      <c r="A27" s="2" t="s">
        <v>29</v>
      </c>
      <c r="B27" s="82"/>
      <c r="C27" s="83"/>
      <c r="D27" s="107"/>
      <c r="E27" s="111"/>
      <c r="F27" s="111"/>
      <c r="G27" s="108"/>
      <c r="H27" s="21"/>
      <c r="I27" s="146" t="str">
        <f t="shared" si="4"/>
        <v/>
      </c>
      <c r="J27" s="145"/>
      <c r="K27" s="88"/>
      <c r="L27" s="89"/>
    </row>
    <row r="28" spans="1:15" ht="11.25" customHeight="1" x14ac:dyDescent="0.35">
      <c r="A28" s="2" t="s">
        <v>30</v>
      </c>
      <c r="B28" s="82"/>
      <c r="C28" s="83"/>
      <c r="D28" s="107"/>
      <c r="E28" s="111"/>
      <c r="F28" s="111"/>
      <c r="G28" s="108"/>
      <c r="H28" s="21"/>
      <c r="I28" s="146" t="str">
        <f t="shared" si="4"/>
        <v/>
      </c>
      <c r="J28" s="145"/>
      <c r="K28" s="88"/>
      <c r="L28" s="89"/>
    </row>
    <row r="29" spans="1:15" ht="11.25" customHeight="1" x14ac:dyDescent="0.35">
      <c r="A29" s="2" t="s">
        <v>31</v>
      </c>
      <c r="B29" s="138"/>
      <c r="C29" s="139"/>
      <c r="D29" s="107"/>
      <c r="E29" s="111"/>
      <c r="F29" s="111"/>
      <c r="G29" s="108"/>
      <c r="H29" s="21"/>
      <c r="I29" s="146" t="str">
        <f t="shared" si="4"/>
        <v/>
      </c>
      <c r="J29" s="145"/>
      <c r="K29" s="88"/>
      <c r="L29" s="89"/>
    </row>
    <row r="30" spans="1:15" ht="11.25" customHeight="1" x14ac:dyDescent="0.35">
      <c r="A30" s="2" t="s">
        <v>32</v>
      </c>
      <c r="B30" s="136"/>
      <c r="C30" s="137"/>
      <c r="D30" s="107"/>
      <c r="E30" s="111"/>
      <c r="F30" s="111"/>
      <c r="G30" s="108"/>
      <c r="H30" s="21"/>
      <c r="I30" s="146" t="str">
        <f t="shared" si="4"/>
        <v/>
      </c>
      <c r="J30" s="145"/>
      <c r="K30" s="88"/>
      <c r="L30" s="89"/>
    </row>
    <row r="31" spans="1:15" ht="11.25" customHeight="1" thickBot="1" x14ac:dyDescent="0.4">
      <c r="A31" s="2" t="s">
        <v>33</v>
      </c>
      <c r="B31" s="112"/>
      <c r="C31" s="113"/>
      <c r="D31" s="109"/>
      <c r="E31" s="153"/>
      <c r="F31" s="153"/>
      <c r="G31" s="110"/>
      <c r="H31" s="26"/>
      <c r="I31" s="154" t="str">
        <f t="shared" si="4"/>
        <v/>
      </c>
      <c r="J31" s="150"/>
      <c r="K31" s="90"/>
      <c r="L31" s="91"/>
    </row>
    <row r="32" spans="1:15" ht="11.25" customHeight="1" thickTop="1" x14ac:dyDescent="0.35">
      <c r="F32" s="116" t="s">
        <v>61</v>
      </c>
      <c r="G32" s="116"/>
      <c r="H32" s="18">
        <f>ROUNDDOWN(SUM(H24:H31),0)</f>
        <v>0</v>
      </c>
      <c r="I32" s="143">
        <f>IF(SUM(I24:I31)&gt;0,IF((SUM(J5:J19)+SUM(I24:I31))&lt;I52,SUM(I24:I31),I52*SUM(I24:I31)/(SUM(J5:J19)+SUM(I24:I31))),0)</f>
        <v>0</v>
      </c>
      <c r="J32" s="143"/>
      <c r="K32" s="18">
        <f>IF(SUM(K24:K31)&gt;0,IF((SUM(K5:K19)+SUM(K24:K31))&lt;K52,SUM(K24:K31),K52*SUM(K24:K31)/(SUM(K5:K19)+SUM(K24:K31))),0)</f>
        <v>0</v>
      </c>
    </row>
    <row r="33" spans="1:15" ht="12.75" customHeight="1" x14ac:dyDescent="0.35">
      <c r="J33" s="81" t="str">
        <f>IF(AND(SUM(I24:I31)&gt;0,OR((SUM(J5:J19)+SUM(I24:I31))&gt;I52,(SUM(K5:K19)+SUM(K24:K31))&gt;K52)),"Deckelung der Höhe der internen Personalkosten und der Sachkosten durch die Höhe der Drittkosten","")</f>
        <v/>
      </c>
      <c r="K33" s="81"/>
    </row>
    <row r="34" spans="1:15" ht="11.25" customHeight="1" thickBot="1" x14ac:dyDescent="0.4">
      <c r="B34" s="6" t="s">
        <v>10</v>
      </c>
      <c r="C34" s="6"/>
      <c r="D34" s="6"/>
      <c r="E34" s="6"/>
      <c r="F34" s="6"/>
      <c r="G34" s="6"/>
      <c r="H34" s="6"/>
      <c r="K34" s="7"/>
      <c r="L34" s="7"/>
    </row>
    <row r="35" spans="1:15" s="55" customFormat="1" ht="36" customHeight="1" x14ac:dyDescent="0.2">
      <c r="A35" s="63"/>
      <c r="B35" s="132" t="s">
        <v>4</v>
      </c>
      <c r="C35" s="133"/>
      <c r="D35" s="124" t="s">
        <v>68</v>
      </c>
      <c r="E35" s="125"/>
      <c r="F35" s="75" t="s">
        <v>48</v>
      </c>
      <c r="G35" s="76" t="s">
        <v>43</v>
      </c>
      <c r="H35" s="130" t="s">
        <v>60</v>
      </c>
      <c r="I35" s="63"/>
      <c r="J35" s="147" t="s">
        <v>38</v>
      </c>
      <c r="K35" s="119" t="s">
        <v>39</v>
      </c>
      <c r="L35" s="117" t="s">
        <v>35</v>
      </c>
      <c r="N35" s="2"/>
      <c r="O35" s="2"/>
    </row>
    <row r="36" spans="1:15" ht="11.25" customHeight="1" x14ac:dyDescent="0.2">
      <c r="A36" s="30"/>
      <c r="B36" s="134"/>
      <c r="C36" s="135"/>
      <c r="D36" s="126"/>
      <c r="E36" s="127"/>
      <c r="F36" s="128" t="s">
        <v>36</v>
      </c>
      <c r="G36" s="129"/>
      <c r="H36" s="131"/>
      <c r="I36" s="30"/>
      <c r="J36" s="148"/>
      <c r="K36" s="120"/>
      <c r="L36" s="118"/>
      <c r="N36" s="55"/>
      <c r="O36" s="55"/>
    </row>
    <row r="37" spans="1:15" x14ac:dyDescent="0.35">
      <c r="A37" s="2" t="s">
        <v>49</v>
      </c>
      <c r="B37" s="105"/>
      <c r="C37" s="106"/>
      <c r="D37" s="107"/>
      <c r="E37" s="108"/>
      <c r="F37" s="1"/>
      <c r="G37" s="49"/>
      <c r="H37" s="39"/>
      <c r="I37" s="144" t="str">
        <f>IF(ISNUMBER(H37),ROUNDDOWN(IF(N38&gt;$N$11,H37*$N$11/N38,H37),0),"")</f>
        <v/>
      </c>
      <c r="J37" s="145"/>
      <c r="K37" s="88"/>
      <c r="L37" s="89"/>
    </row>
    <row r="38" spans="1:15" ht="11.25" customHeight="1" x14ac:dyDescent="0.35">
      <c r="A38" s="2" t="s">
        <v>50</v>
      </c>
      <c r="B38" s="105"/>
      <c r="C38" s="106"/>
      <c r="D38" s="107"/>
      <c r="E38" s="108"/>
      <c r="F38" s="50"/>
      <c r="G38" s="51"/>
      <c r="H38" s="39"/>
      <c r="I38" s="144" t="str">
        <f t="shared" ref="I38:I39" si="5">IF(ISNUMBER(H38),ROUNDDOWN(IF(N39&gt;$N$11,H38*$N$11/N39,H38),0),"")</f>
        <v/>
      </c>
      <c r="J38" s="145"/>
      <c r="K38" s="92"/>
      <c r="L38" s="89"/>
      <c r="N38" s="2">
        <f>IF(F37&gt;0,F37,IF(G37&gt;0,G37/8,$N$11))</f>
        <v>150</v>
      </c>
    </row>
    <row r="39" spans="1:15" ht="11.25" customHeight="1" x14ac:dyDescent="0.35">
      <c r="A39" s="2" t="s">
        <v>51</v>
      </c>
      <c r="B39" s="105"/>
      <c r="C39" s="106"/>
      <c r="D39" s="107"/>
      <c r="E39" s="108"/>
      <c r="F39" s="50"/>
      <c r="G39" s="51"/>
      <c r="H39" s="39"/>
      <c r="I39" s="144" t="str">
        <f t="shared" si="5"/>
        <v/>
      </c>
      <c r="J39" s="145"/>
      <c r="K39" s="92"/>
      <c r="L39" s="89"/>
      <c r="N39" s="2">
        <f t="shared" ref="N39:N51" si="6">IF(F38&gt;0,F38,IF(G38&gt;0,G38/8,$N$11))</f>
        <v>150</v>
      </c>
    </row>
    <row r="40" spans="1:15" ht="11.25" customHeight="1" x14ac:dyDescent="0.35">
      <c r="A40" s="2" t="s">
        <v>52</v>
      </c>
      <c r="B40" s="105"/>
      <c r="C40" s="106"/>
      <c r="D40" s="107"/>
      <c r="E40" s="108"/>
      <c r="F40" s="50"/>
      <c r="G40" s="51"/>
      <c r="H40" s="39"/>
      <c r="I40" s="144" t="str">
        <f t="shared" ref="I40:I51" si="7">IF(ISNUMBER(H40),ROUNDDOWN(IF(N41&gt;$N$11,H40*$N$11/N41,H40),0),"")</f>
        <v/>
      </c>
      <c r="J40" s="145"/>
      <c r="K40" s="92"/>
      <c r="L40" s="89"/>
      <c r="N40" s="2">
        <f t="shared" si="6"/>
        <v>150</v>
      </c>
    </row>
    <row r="41" spans="1:15" ht="11.25" customHeight="1" x14ac:dyDescent="0.35">
      <c r="A41" s="2" t="s">
        <v>53</v>
      </c>
      <c r="B41" s="105"/>
      <c r="C41" s="106"/>
      <c r="D41" s="107"/>
      <c r="E41" s="108"/>
      <c r="F41" s="50"/>
      <c r="G41" s="51"/>
      <c r="H41" s="39"/>
      <c r="I41" s="144" t="str">
        <f t="shared" si="7"/>
        <v/>
      </c>
      <c r="J41" s="145"/>
      <c r="K41" s="92"/>
      <c r="L41" s="89"/>
      <c r="N41" s="2">
        <f t="shared" si="6"/>
        <v>150</v>
      </c>
    </row>
    <row r="42" spans="1:15" ht="11.25" customHeight="1" x14ac:dyDescent="0.35">
      <c r="A42" s="2" t="s">
        <v>54</v>
      </c>
      <c r="B42" s="105"/>
      <c r="C42" s="106"/>
      <c r="D42" s="107"/>
      <c r="E42" s="108"/>
      <c r="F42" s="50"/>
      <c r="G42" s="51"/>
      <c r="H42" s="39"/>
      <c r="I42" s="144" t="str">
        <f t="shared" si="7"/>
        <v/>
      </c>
      <c r="J42" s="145"/>
      <c r="K42" s="92"/>
      <c r="L42" s="89"/>
      <c r="N42" s="2">
        <f t="shared" si="6"/>
        <v>150</v>
      </c>
    </row>
    <row r="43" spans="1:15" ht="11.25" customHeight="1" x14ac:dyDescent="0.35">
      <c r="A43" s="2" t="s">
        <v>55</v>
      </c>
      <c r="B43" s="105"/>
      <c r="C43" s="106"/>
      <c r="D43" s="107"/>
      <c r="E43" s="108"/>
      <c r="F43" s="50"/>
      <c r="G43" s="51"/>
      <c r="H43" s="39"/>
      <c r="I43" s="144" t="str">
        <f t="shared" si="7"/>
        <v/>
      </c>
      <c r="J43" s="145"/>
      <c r="K43" s="92"/>
      <c r="L43" s="89"/>
      <c r="N43" s="2">
        <f t="shared" si="6"/>
        <v>150</v>
      </c>
    </row>
    <row r="44" spans="1:15" ht="11.25" customHeight="1" x14ac:dyDescent="0.35">
      <c r="A44" s="2" t="s">
        <v>56</v>
      </c>
      <c r="B44" s="105"/>
      <c r="C44" s="106"/>
      <c r="D44" s="107"/>
      <c r="E44" s="108"/>
      <c r="F44" s="50"/>
      <c r="G44" s="51"/>
      <c r="H44" s="39"/>
      <c r="I44" s="144" t="str">
        <f t="shared" si="7"/>
        <v/>
      </c>
      <c r="J44" s="145"/>
      <c r="K44" s="92"/>
      <c r="L44" s="89"/>
      <c r="N44" s="2">
        <f t="shared" si="6"/>
        <v>150</v>
      </c>
    </row>
    <row r="45" spans="1:15" ht="11.25" customHeight="1" x14ac:dyDescent="0.35">
      <c r="A45" s="2" t="s">
        <v>57</v>
      </c>
      <c r="B45" s="105"/>
      <c r="C45" s="106"/>
      <c r="D45" s="107"/>
      <c r="E45" s="108"/>
      <c r="F45" s="50"/>
      <c r="G45" s="51"/>
      <c r="H45" s="39"/>
      <c r="I45" s="144" t="str">
        <f t="shared" si="7"/>
        <v/>
      </c>
      <c r="J45" s="145"/>
      <c r="K45" s="92"/>
      <c r="L45" s="89"/>
      <c r="N45" s="2">
        <f t="shared" si="6"/>
        <v>150</v>
      </c>
    </row>
    <row r="46" spans="1:15" ht="11.25" customHeight="1" x14ac:dyDescent="0.35">
      <c r="A46" s="2" t="s">
        <v>58</v>
      </c>
      <c r="B46" s="105"/>
      <c r="C46" s="106"/>
      <c r="D46" s="107"/>
      <c r="E46" s="108"/>
      <c r="F46" s="52"/>
      <c r="G46" s="51"/>
      <c r="H46" s="39"/>
      <c r="I46" s="144" t="str">
        <f t="shared" si="7"/>
        <v/>
      </c>
      <c r="J46" s="145"/>
      <c r="K46" s="92"/>
      <c r="L46" s="89"/>
      <c r="N46" s="2">
        <f t="shared" si="6"/>
        <v>150</v>
      </c>
    </row>
    <row r="47" spans="1:15" ht="11.25" customHeight="1" x14ac:dyDescent="0.35">
      <c r="A47" s="2" t="s">
        <v>69</v>
      </c>
      <c r="B47" s="105"/>
      <c r="C47" s="106"/>
      <c r="D47" s="107"/>
      <c r="E47" s="108"/>
      <c r="F47" s="52"/>
      <c r="G47" s="51"/>
      <c r="H47" s="39"/>
      <c r="I47" s="144" t="str">
        <f t="shared" si="7"/>
        <v/>
      </c>
      <c r="J47" s="145"/>
      <c r="K47" s="92"/>
      <c r="L47" s="89"/>
      <c r="N47" s="2">
        <f t="shared" si="6"/>
        <v>150</v>
      </c>
    </row>
    <row r="48" spans="1:15" ht="11.25" customHeight="1" x14ac:dyDescent="0.35">
      <c r="A48" s="2" t="s">
        <v>70</v>
      </c>
      <c r="B48" s="105"/>
      <c r="C48" s="106"/>
      <c r="D48" s="107"/>
      <c r="E48" s="108"/>
      <c r="F48" s="52"/>
      <c r="G48" s="51"/>
      <c r="H48" s="39"/>
      <c r="I48" s="144" t="str">
        <f t="shared" si="7"/>
        <v/>
      </c>
      <c r="J48" s="145"/>
      <c r="K48" s="92"/>
      <c r="L48" s="89"/>
      <c r="N48" s="2">
        <f t="shared" si="6"/>
        <v>150</v>
      </c>
    </row>
    <row r="49" spans="1:14" ht="11.25" customHeight="1" x14ac:dyDescent="0.35">
      <c r="A49" s="2" t="s">
        <v>71</v>
      </c>
      <c r="B49" s="105"/>
      <c r="C49" s="106"/>
      <c r="D49" s="107"/>
      <c r="E49" s="108"/>
      <c r="F49" s="52"/>
      <c r="G49" s="51"/>
      <c r="H49" s="40"/>
      <c r="I49" s="144" t="str">
        <f t="shared" si="7"/>
        <v/>
      </c>
      <c r="J49" s="145"/>
      <c r="K49" s="92"/>
      <c r="L49" s="89"/>
      <c r="N49" s="2">
        <f t="shared" si="6"/>
        <v>150</v>
      </c>
    </row>
    <row r="50" spans="1:14" ht="11.25" customHeight="1" x14ac:dyDescent="0.35">
      <c r="A50" s="2" t="s">
        <v>72</v>
      </c>
      <c r="B50" s="105"/>
      <c r="C50" s="106"/>
      <c r="D50" s="107"/>
      <c r="E50" s="108"/>
      <c r="F50" s="52"/>
      <c r="G50" s="51"/>
      <c r="H50" s="40"/>
      <c r="I50" s="144" t="str">
        <f t="shared" si="7"/>
        <v/>
      </c>
      <c r="J50" s="145"/>
      <c r="K50" s="92"/>
      <c r="L50" s="89"/>
      <c r="N50" s="2">
        <f t="shared" si="6"/>
        <v>150</v>
      </c>
    </row>
    <row r="51" spans="1:14" ht="11.25" customHeight="1" thickBot="1" x14ac:dyDescent="0.4">
      <c r="A51" s="2" t="s">
        <v>73</v>
      </c>
      <c r="B51" s="112"/>
      <c r="C51" s="113"/>
      <c r="D51" s="109"/>
      <c r="E51" s="110"/>
      <c r="F51" s="53"/>
      <c r="G51" s="54"/>
      <c r="H51" s="41"/>
      <c r="I51" s="149" t="str">
        <f t="shared" si="7"/>
        <v/>
      </c>
      <c r="J51" s="150"/>
      <c r="K51" s="93"/>
      <c r="L51" s="91"/>
      <c r="N51" s="2">
        <f t="shared" si="6"/>
        <v>150</v>
      </c>
    </row>
    <row r="52" spans="1:14" ht="11.25" customHeight="1" thickTop="1" x14ac:dyDescent="0.35">
      <c r="F52" s="116" t="s">
        <v>61</v>
      </c>
      <c r="G52" s="116"/>
      <c r="H52" s="18">
        <f>ROUNDDOWN(SUM(H37:H51),0)</f>
        <v>0</v>
      </c>
      <c r="I52" s="143">
        <f>ROUNDDOWN(SUM(I37:I51),0)</f>
        <v>0</v>
      </c>
      <c r="J52" s="143"/>
      <c r="K52" s="18">
        <f t="shared" ref="K52" si="8">ROUNDDOWN(SUM(K37:K51),0)</f>
        <v>0</v>
      </c>
    </row>
    <row r="53" spans="1:14" ht="11.25" customHeight="1" thickBot="1" x14ac:dyDescent="0.4">
      <c r="C53" s="7"/>
      <c r="E53" s="6"/>
      <c r="F53" s="32"/>
      <c r="G53" s="8"/>
      <c r="H53" s="8"/>
      <c r="I53" s="8"/>
      <c r="J53" s="24"/>
      <c r="K53" s="32"/>
    </row>
    <row r="54" spans="1:14" ht="11.25" customHeight="1" thickTop="1" x14ac:dyDescent="0.35">
      <c r="C54" s="7"/>
      <c r="E54" s="115" t="s">
        <v>41</v>
      </c>
      <c r="F54" s="115"/>
      <c r="G54" s="115"/>
      <c r="H54" s="37">
        <f>H20+H32+H52</f>
        <v>0</v>
      </c>
      <c r="I54" s="7"/>
      <c r="J54" s="38"/>
    </row>
    <row r="55" spans="1:14" ht="13" x14ac:dyDescent="0.35">
      <c r="C55" s="7"/>
      <c r="D55" s="114" t="s">
        <v>42</v>
      </c>
      <c r="E55" s="114"/>
      <c r="F55" s="114"/>
      <c r="G55" s="114"/>
      <c r="H55" s="27"/>
      <c r="I55" s="7"/>
      <c r="J55" s="37">
        <f>I20+I32+I52</f>
        <v>0</v>
      </c>
    </row>
    <row r="56" spans="1:14" ht="13" x14ac:dyDescent="0.35">
      <c r="B56" s="3"/>
      <c r="C56" s="5"/>
      <c r="D56" s="114" t="s">
        <v>40</v>
      </c>
      <c r="E56" s="114"/>
      <c r="F56" s="114"/>
      <c r="G56" s="114"/>
      <c r="H56" s="27"/>
      <c r="J56" s="18"/>
      <c r="K56" s="18">
        <f>K20+K32+K52</f>
        <v>0</v>
      </c>
    </row>
    <row r="57" spans="1:14" ht="12.65" customHeight="1" x14ac:dyDescent="0.35">
      <c r="C57" s="5"/>
      <c r="F57" s="114"/>
      <c r="G57" s="114"/>
      <c r="H57" s="27"/>
      <c r="I57" s="27"/>
      <c r="J57" s="18"/>
    </row>
    <row r="58" spans="1:14" ht="22.75" customHeight="1" x14ac:dyDescent="0.35">
      <c r="B58" s="3"/>
      <c r="C58" s="5"/>
    </row>
    <row r="59" spans="1:14" ht="23.25" customHeight="1" x14ac:dyDescent="0.35">
      <c r="B59" s="71" t="s">
        <v>62</v>
      </c>
      <c r="C59" s="5"/>
    </row>
    <row r="60" spans="1:14" ht="13" x14ac:dyDescent="0.35">
      <c r="B60" s="67">
        <f>ROUNDDOWN(IF(J55*0.7&gt;200000,200000,J55*0.7),-1)</f>
        <v>0</v>
      </c>
      <c r="C60" s="65" t="s">
        <v>63</v>
      </c>
      <c r="D60" s="27"/>
      <c r="E60" s="27"/>
    </row>
    <row r="61" spans="1:14" ht="13" x14ac:dyDescent="0.35">
      <c r="B61" s="68"/>
      <c r="C61" s="66" t="str">
        <f>IF(B61&gt;=0.3*J55,"Eigenkapital (EUR)","Eigenkapital (EUR) zu gering (mindestens 30% der beantragten Kosten)")</f>
        <v>Eigenkapital (EUR)</v>
      </c>
    </row>
    <row r="62" spans="1:14" ht="13.5" thickBot="1" x14ac:dyDescent="0.4">
      <c r="B62" s="69"/>
      <c r="C62" s="66" t="s">
        <v>64</v>
      </c>
    </row>
    <row r="63" spans="1:14" ht="13.5" thickTop="1" x14ac:dyDescent="0.35">
      <c r="B63" s="70">
        <f>SUM(B60:B62)</f>
        <v>0</v>
      </c>
      <c r="C63" s="64" t="str">
        <f>(IF($B$60&gt;0,IF(B63=H54,"","die geplante Finanzierung entspricht nicht der Höhe der Projektkosten"),""))</f>
        <v/>
      </c>
    </row>
  </sheetData>
  <sheetProtection algorithmName="SHA-512" hashValue="fX17WemBiN3WsZPpvqYBTCOHquEkiLZUsuX9kPGScjiIEN+6XNgPOoiaXBDwaGh+ALqc23MpJ8HdqqKvM0/kdQ==" saltValue="WbyleGYj9WuL0wSdy5dSJg==" spinCount="100000" sheet="1" selectLockedCells="1"/>
  <mergeCells count="90">
    <mergeCell ref="I23:J23"/>
    <mergeCell ref="D29:G29"/>
    <mergeCell ref="D30:G30"/>
    <mergeCell ref="D31:G31"/>
    <mergeCell ref="I29:J29"/>
    <mergeCell ref="I30:J30"/>
    <mergeCell ref="I31:J31"/>
    <mergeCell ref="D23:G23"/>
    <mergeCell ref="I52:J52"/>
    <mergeCell ref="I32:J32"/>
    <mergeCell ref="I49:J49"/>
    <mergeCell ref="I50:J50"/>
    <mergeCell ref="I51:J51"/>
    <mergeCell ref="I39:J39"/>
    <mergeCell ref="I40:J40"/>
    <mergeCell ref="I46:J46"/>
    <mergeCell ref="I47:J47"/>
    <mergeCell ref="I48:J48"/>
    <mergeCell ref="I41:J41"/>
    <mergeCell ref="I42:J42"/>
    <mergeCell ref="I43:J43"/>
    <mergeCell ref="I44:J44"/>
    <mergeCell ref="I45:J45"/>
    <mergeCell ref="I37:J37"/>
    <mergeCell ref="D42:E42"/>
    <mergeCell ref="B38:C38"/>
    <mergeCell ref="B39:C39"/>
    <mergeCell ref="B40:C40"/>
    <mergeCell ref="B41:C41"/>
    <mergeCell ref="B42:C42"/>
    <mergeCell ref="D38:E38"/>
    <mergeCell ref="D39:E39"/>
    <mergeCell ref="D40:E40"/>
    <mergeCell ref="D41:E41"/>
    <mergeCell ref="I38:J38"/>
    <mergeCell ref="I24:J24"/>
    <mergeCell ref="I25:J25"/>
    <mergeCell ref="I26:J26"/>
    <mergeCell ref="I27:J27"/>
    <mergeCell ref="I28:J28"/>
    <mergeCell ref="J35:J36"/>
    <mergeCell ref="L35:L36"/>
    <mergeCell ref="K35:K36"/>
    <mergeCell ref="B1:D1"/>
    <mergeCell ref="G1:H1"/>
    <mergeCell ref="F32:G32"/>
    <mergeCell ref="D35:E36"/>
    <mergeCell ref="F36:G36"/>
    <mergeCell ref="H35:H36"/>
    <mergeCell ref="B35:C36"/>
    <mergeCell ref="B30:C30"/>
    <mergeCell ref="B25:C25"/>
    <mergeCell ref="B29:C29"/>
    <mergeCell ref="B3:H3"/>
    <mergeCell ref="B20:C20"/>
    <mergeCell ref="F20:G20"/>
    <mergeCell ref="I20:J20"/>
    <mergeCell ref="F57:G57"/>
    <mergeCell ref="E54:G54"/>
    <mergeCell ref="F52:G52"/>
    <mergeCell ref="D55:G55"/>
    <mergeCell ref="D56:G56"/>
    <mergeCell ref="D43:E43"/>
    <mergeCell ref="D44:E44"/>
    <mergeCell ref="D45:E45"/>
    <mergeCell ref="B48:C48"/>
    <mergeCell ref="B46:C46"/>
    <mergeCell ref="B47:C47"/>
    <mergeCell ref="B49:C49"/>
    <mergeCell ref="B31:C31"/>
    <mergeCell ref="B37:C37"/>
    <mergeCell ref="B43:C43"/>
    <mergeCell ref="B44:C44"/>
    <mergeCell ref="B45:C45"/>
    <mergeCell ref="B2:C2"/>
    <mergeCell ref="B24:C24"/>
    <mergeCell ref="D50:E50"/>
    <mergeCell ref="D51:E51"/>
    <mergeCell ref="D24:G24"/>
    <mergeCell ref="D25:G25"/>
    <mergeCell ref="D26:G26"/>
    <mergeCell ref="D27:G27"/>
    <mergeCell ref="D28:G28"/>
    <mergeCell ref="D46:E46"/>
    <mergeCell ref="D47:E47"/>
    <mergeCell ref="D48:E48"/>
    <mergeCell ref="D49:E49"/>
    <mergeCell ref="B51:C51"/>
    <mergeCell ref="B50:C50"/>
    <mergeCell ref="D37:E37"/>
  </mergeCells>
  <conditionalFormatting sqref="F5:F19">
    <cfRule type="expression" dxfId="2" priority="10">
      <formula>IF(C5="fixer Stundensatz",TRUE,FALSE)</formula>
    </cfRule>
  </conditionalFormatting>
  <conditionalFormatting sqref="E5:E18">
    <cfRule type="expression" dxfId="1" priority="5">
      <formula>IF(C5="fixer Stundensatz",TRUE,FALSE)</formula>
    </cfRule>
  </conditionalFormatting>
  <conditionalFormatting sqref="E19">
    <cfRule type="expression" dxfId="0" priority="1">
      <formula>IF(B19="fixer Stundensatz",TRUE,FALSE)</formula>
    </cfRule>
  </conditionalFormatting>
  <dataValidations count="1">
    <dataValidation type="list" allowBlank="1" showInputMessage="1" showErrorMessage="1" sqref="C5:C19" xr:uid="{00000000-0002-0000-0100-000000000000}">
      <formula1>$N$2:$N$4</formula1>
    </dataValidation>
  </dataValidations>
  <pageMargins left="0.7" right="0.7" top="0.75" bottom="0.75" header="0.3" footer="0.3"/>
  <pageSetup paperSize="9" scale="68"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Regelungen zu den Kosten</vt:lpstr>
      <vt:lpstr>Kosten und Finanzierungsplan</vt:lpstr>
      <vt:lpstr>'Kosten und Finanzierungsplan'!Druckbereich</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Emprechtinger Karin</cp:lastModifiedBy>
  <cp:lastPrinted>2019-08-13T07:08:10Z</cp:lastPrinted>
  <dcterms:created xsi:type="dcterms:W3CDTF">2013-10-11T06:04:15Z</dcterms:created>
  <dcterms:modified xsi:type="dcterms:W3CDTF">2020-03-25T13:32:18Z</dcterms:modified>
</cp:coreProperties>
</file>