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aveExternalLinkValues="0" updateLinks="never" codeName="DieseArbeitsmappe"/>
  <mc:AlternateContent xmlns:mc="http://schemas.openxmlformats.org/markup-compatibility/2006">
    <mc:Choice Requires="x15">
      <x15ac:absPath xmlns:x15ac="http://schemas.microsoft.com/office/spreadsheetml/2010/11/ac" url="C:\Users\Micheler\Desktop\"/>
    </mc:Choice>
  </mc:AlternateContent>
  <xr:revisionPtr revIDLastSave="0" documentId="8_{2A4C4E0F-17E0-4DAD-A199-1D9D02F0D003}" xr6:coauthVersionLast="47" xr6:coauthVersionMax="47" xr10:uidLastSave="{00000000-0000-0000-0000-000000000000}"/>
  <bookViews>
    <workbookView xWindow="28680" yWindow="-8205" windowWidth="29040" windowHeight="17640" tabRatio="636" activeTab="1" xr2:uid="{00000000-000D-0000-FFFF-FFFF00000000}"/>
  </bookViews>
  <sheets>
    <sheet name="Anleitung" sheetId="13" r:id="rId1"/>
    <sheet name="Angaben" sheetId="29" r:id="rId2"/>
    <sheet name="Projektkosten-Angebote" sheetId="27" r:id="rId3"/>
    <sheet name="INFO" sheetId="37" r:id="rId4"/>
    <sheet name="INFO_alt" sheetId="32" state="veryHidden" r:id="rId5"/>
    <sheet name="Parameter_A" sheetId="35" state="hidden" r:id="rId6"/>
    <sheet name="Parameter_B" sheetId="36" state="hidden" r:id="rId7"/>
    <sheet name="DEMO" sheetId="34" r:id="rId8"/>
    <sheet name="VERSION" sheetId="14" state="veryHidden" r:id="rId9"/>
    <sheet name="Kommentare" sheetId="30" state="veryHidden" r:id="rId10"/>
  </sheets>
  <externalReferences>
    <externalReference r:id="rId11"/>
  </externalReferences>
  <definedNames>
    <definedName name="_xlnm._FilterDatabase" localSheetId="7" hidden="1">DEMO!$J$7:$J$500</definedName>
    <definedName name="_xlnm._FilterDatabase" localSheetId="2" hidden="1">'Projektkosten-Angebote'!$J$7:$J$501</definedName>
    <definedName name="AN_YN">Angaben!$E$1</definedName>
    <definedName name="Anrede">Kommentare!$C$2:$C$4</definedName>
    <definedName name="APP_Datum_ab">'Projektkosten-Angebote'!$G$7</definedName>
    <definedName name="APP_letzte_belegte_Zeile" localSheetId="2">'Projektkosten-Angebote'!$M$3</definedName>
    <definedName name="Auswahl_A">Parameter_A!$V$9:$V$17</definedName>
    <definedName name="AUSWAHL_AB">OFFSET(Auswahl_Start,,,Auswahl_Anzahl,)</definedName>
    <definedName name="Auswahl_Anzahl">INFO!$O$8</definedName>
    <definedName name="Auswahl_B">Parameter_B!$V$9:$V$17</definedName>
    <definedName name="Auswahl_Start">INFO!$O$9</definedName>
    <definedName name="_xlnm.Print_Area" localSheetId="1">Angaben!$A$2:$C$28</definedName>
    <definedName name="_xlnm.Print_Area" localSheetId="0">Anleitung!$A$1:$A$32</definedName>
    <definedName name="_xlnm.Print_Area" localSheetId="7">DEMO!$A$1:$U$43</definedName>
    <definedName name="_xlnm.Print_Area" localSheetId="2">'Projektkosten-Angebote'!$O$1:$U$43</definedName>
    <definedName name="_xlnm.Print_Titles" localSheetId="7">DEMO!$1:$7</definedName>
    <definedName name="_xlnm.Print_Titles" localSheetId="2">'Projektkosten-Angebote'!$1:$7</definedName>
    <definedName name="FB_ANG_ANDERE" hidden="1">#REF!</definedName>
    <definedName name="FB_ANG_ANREDE" hidden="1">#REF!</definedName>
    <definedName name="FB_ANG_DATUM" hidden="1">#REF!</definedName>
    <definedName name="FB_ANG_EA_JA_NEIN" hidden="1">#REF!</definedName>
    <definedName name="FB_ANG_FIRMA" hidden="1">#REF!</definedName>
    <definedName name="FB_ANG_FVNR" localSheetId="1" hidden="1">Angaben!$B$7</definedName>
    <definedName name="FB_ANG_FVNR" hidden="1">#REF!</definedName>
    <definedName name="FB_ANG_MAIL" localSheetId="1" hidden="1">Angaben!$B$22</definedName>
    <definedName name="FB_ANG_MAIL" hidden="1">#REF!</definedName>
    <definedName name="FB_ANG_NAME" hidden="1">#REF!</definedName>
    <definedName name="FB_ANG_NUMMER" hidden="1">#REF!</definedName>
    <definedName name="FB_ANG_TEL" hidden="1">#REF!</definedName>
    <definedName name="FB_ANG_VORNAME" hidden="1">#REF!</definedName>
    <definedName name="FB_HELP_Aktionskennung" hidden="1">#REF!</definedName>
    <definedName name="FB_HELP_Aktionskennung_Prüfung" localSheetId="1" hidden="1">[1]Gültigkeiten!$AA$7</definedName>
    <definedName name="FB_HELP_Aktionskennung_Prüfung" hidden="1">#REF!</definedName>
    <definedName name="FB_HELP_Aktionstabelle" hidden="1">OFFSET(FB_HELP_Aktionstabelle_Start,1,,FB_HELP_Anzahl_Aktionen,FB_HELP_Aktionstabelle_Spalten)</definedName>
    <definedName name="FB_HELP_Aktionstabelle_BdA" hidden="1">OFFSET([0]!FB_HELP_Aktionstabelle_BdA_Start,1,,[0]!FB_HELP_Anzahl_Aktionen_BdA,[0]!FB_HELP_Aktionstabelle_BdA_Spalten)</definedName>
    <definedName name="FB_HELP_Aktionstabelle_BdA_Spalten" hidden="1">#REF!</definedName>
    <definedName name="FB_HELP_Aktionstabelle_BdA_Start" hidden="1">#REF!</definedName>
    <definedName name="FB_HELP_Aktionstabelle_Spalten" hidden="1">#REF!</definedName>
    <definedName name="FB_HELP_Aktionstabelle_Start" hidden="1">#REF!</definedName>
    <definedName name="FB_HELP_ANL_JA_NEIN" localSheetId="1" hidden="1">[1]Gültigkeiten!$A$6</definedName>
    <definedName name="FB_HELP_ANL_JA_NEIN" hidden="1">#REF!</definedName>
    <definedName name="FB_Help_ANSPALT" hidden="1">#REF!</definedName>
    <definedName name="FB_Help_Anz_Beg_d_Arb_JN" hidden="1">#REF!</definedName>
    <definedName name="FB_HELP_Anzahl_Aktionen" hidden="1">#REF!</definedName>
    <definedName name="FB_HELP_Anzahl_Aktionen_BdA" hidden="1">#REF!</definedName>
    <definedName name="FB_HELP_GKZ_MAX" hidden="1">#REF!</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#REF!</definedName>
    <definedName name="FB_HELP_STATUS" hidden="1">#REF!</definedName>
    <definedName name="FB_HELP_VERSION" hidden="1">#REF!</definedName>
    <definedName name="FB_Help_Zaehle_alle_anzahl" hidden="1">#REF!</definedName>
    <definedName name="FB_Help_Zaehle_alle_start" hidden="1">#REF!</definedName>
    <definedName name="FB_HELP_Zaehle_no_p_anzahl" hidden="1">#REF!</definedName>
    <definedName name="FB_HELP_Zaehle_no_p_start" hidden="1">#REF!</definedName>
    <definedName name="FB_HELP_Zaehle_nur_p_anzahl" hidden="1">#REF!</definedName>
    <definedName name="FB_HELP_Zaehle_nur_p_start" hidden="1">#REF!</definedName>
    <definedName name="FB_PERS_Anzahl_Zeilen" hidden="1">#REF!</definedName>
    <definedName name="FB_PERS_Anzahl_Zeilen_Druckbereich" hidden="1">#REF!</definedName>
    <definedName name="FB_PERS_BRUTTO" hidden="1">OFFSET(FB_PERS_BRUTTO_START,1,,FB_PERS_Anzahl_Zeilen-7,)</definedName>
    <definedName name="FB_PERS_BRUTTO_START" hidden="1">#REF!</definedName>
    <definedName name="FB_PERS_GKZ" hidden="1">OFFSET(FB_PERS_GKZ_START,1,,FB_PERS_Anzahl_Zeilen-7,)</definedName>
    <definedName name="FB_PERS_GKZ_START" hidden="1">#REF!</definedName>
    <definedName name="FB_PERS_KOSTEN_GES" hidden="1">OFFSET(FB_PERS_KOSTEN_GES_START,1,,FB_PERS_Anzahl_Zeilen-7,)</definedName>
    <definedName name="FB_PERS_KOSTEN_GES_START" hidden="1">#REF!</definedName>
    <definedName name="FB_PERS_LNK" hidden="1">OFFSET(FB_PERS_LNK_START,1,,FB_PERS_Anzahl_Zeilen-7,)</definedName>
    <definedName name="FB_PERS_LNK_START" hidden="1">#REF!</definedName>
    <definedName name="FB_PERS_NAME" hidden="1">OFFSET(FB_PERS_NAME_START,1,,FB_PERS_Anzahl_Zeilen-7,)</definedName>
    <definedName name="FB_PERS_NAME_START" hidden="1">#REF!</definedName>
    <definedName name="FB_PERS_PERIODE_BIS" hidden="1">OFFSET(FB_PERS_PERIODE_BIS_START,1,,FB_PERS_Anzahl_Zeilen-7,)</definedName>
    <definedName name="FB_PERS_PERIODE_BIS_START" hidden="1">#REF!</definedName>
    <definedName name="FB_PERS_PERIODE_VON" hidden="1">OFFSET(FB_PERS_PERIODE_VON_START,1,,FB_PERS_Anzahl_Zeilen-7,)</definedName>
    <definedName name="FB_PERS_PERIODE_VON_START" hidden="1">#REF!</definedName>
    <definedName name="FB_PERS_PO_LT_FV" hidden="1">OFFSET(FB_PERS_PO_LT_FV_START,1,,FB_PERS_Anzahl_Zeilen-7,)</definedName>
    <definedName name="FB_PERS_PO_LT_FV_START" hidden="1">#REF!</definedName>
    <definedName name="FB_PERS_SATZ_BERECHNET" hidden="1">OFFSET(FB_PERS_SATZ_BERECHNET_START,1,,FB_PERS_Anzahl_Zeilen-7,)</definedName>
    <definedName name="FB_PERS_SATZ_BERECHNET_START" hidden="1">#REF!</definedName>
    <definedName name="FB_PERS_SATZ_FIX" hidden="1">OFFSET(FB_PERS_SATZ_FIX_START,1,,FB_PERS_Anzahl_Zeilen-7,)</definedName>
    <definedName name="FB_PERS_SATZ_FIX_START" hidden="1">#REF!</definedName>
    <definedName name="FB_PERS_STATUS" hidden="1">OFFSET(FB_PERS_STATUS_START,1,,FB_PERS_Anzahl_Zeilen-7,)</definedName>
    <definedName name="FB_PERS_STATUS_START" hidden="1">#REF!</definedName>
    <definedName name="FB_PERS_STUNDEN" hidden="1">OFFSET(FB_PERS_STUNDEN_START,1,,FB_PERS_Anzahl_Zeilen-7,)</definedName>
    <definedName name="FB_PERS_STUNDEN_START" hidden="1">#REF!</definedName>
    <definedName name="FB_PERS_TOTAL" hidden="1">OFFSET(FB_PERS_PO_LT_FV_START,,,FB_PERS_Anzahl_Zeilen-8,13)</definedName>
    <definedName name="FB_PERS_WOCHENSTUNDEN" hidden="1">OFFSET(FB_PERS_WOCHENSTUNDEN_START,1,,FB_PERS_Anzahl_Zeilen-7,)</definedName>
    <definedName name="FB_PERS_WOCHENSTUNDEN_START" hidden="1">#REF!</definedName>
    <definedName name="FB_RE_Anzahl_Zeilen" hidden="1">#REF!</definedName>
    <definedName name="FB_RE_Anzahl_Zeilen_Druckbereich" hidden="1">#REF!</definedName>
    <definedName name="FB_RE_BEGINN_D_ARBEITEN" hidden="1">OFFSET(FB_RE_BEGINN_D_ARBEITEN_START,1,,FB_RE_Anzahl_Zeilen-7,)</definedName>
    <definedName name="FB_RE_BEGINN_D_ARBEITEN_START" hidden="1">#REF!</definedName>
    <definedName name="FB_RE_BEZEICHNUNG" hidden="1">OFFSET(FB_RE_BEZEICHNUNG_START,1,,FB_RE_Anzahl_Zeilen-7,)</definedName>
    <definedName name="FB_RE_BEZEICHNUNG_START" hidden="1">#REF!</definedName>
    <definedName name="FB_RE_LIEFERANT" hidden="1">OFFSET(FB_RE_LIEFERANT_START,1,,FB_RE_Anzahl_Zeilen-7,)</definedName>
    <definedName name="FB_RE_LIEFERANT_START" hidden="1">#REF!</definedName>
    <definedName name="FB_RECH_POS_RECHNUNG" hidden="1">OFFSET([0]!FB_RECH_POS_RECHNUNG_START,1,,[0]!FB_RE_Anzahl_Zeilen-7,)</definedName>
    <definedName name="FB_RECH_POS_RECHNUNG_START" hidden="1">#REF!</definedName>
    <definedName name="FB_RECHNUNG_ABZÜGE" hidden="1">OFFSET(FB_RECHNUNG_ABZÜGE_START,1,,FB_RE_Anzahl_Zeilen-7,)</definedName>
    <definedName name="FB_RECHNUNG_ABZÜGE_START" hidden="1">#REF!</definedName>
    <definedName name="FB_RECHNUNG_BETRAG" hidden="1">OFFSET(FB_RECHNUNG_BETRAG_START,1,,FB_RE_Anzahl_Zeilen-7,)</definedName>
    <definedName name="FB_RECHNUNG_BETRAG_START" hidden="1">#REF!</definedName>
    <definedName name="FB_RECHNUNG_DATUM" hidden="1">OFFSET(FB_RECHNUNG_DATUM_START,1,,FB_RE_Anzahl_Zeilen-7,)</definedName>
    <definedName name="FB_RECHNUNG_DATUM_START" hidden="1">#REF!</definedName>
    <definedName name="FB_RECHNUNG_KOSTEN" hidden="1">OFFSET(FB_RECHNUNG_KOSTEN_START,1,,FB_RE_Anzahl_Zeilen-7,)</definedName>
    <definedName name="FB_RECHNUNG_KOSTEN_START" hidden="1">#REF!</definedName>
    <definedName name="FB_RECHNUNG_SKONTO" hidden="1">OFFSET(FB_RECHNUNG_SKONTO_START,1,,FB_RE_Anzahl_Zeilen-7,)</definedName>
    <definedName name="FB_RECHNUNG_SKONTO_START" hidden="1">#REF!</definedName>
    <definedName name="FB_RECHNUNG_TOTAL" hidden="1">#REF!</definedName>
    <definedName name="FB_RECHNUNG_UST" hidden="1">OFFSET(FB_RECHNUNG_UST_START,1,,FB_RE_Anzahl_Zeilen-7,)</definedName>
    <definedName name="FB_RECHNUNG_UST_START" hidden="1">#REF!</definedName>
    <definedName name="FB_SUM_Anzahl_Zeilen" hidden="1">#REF!</definedName>
    <definedName name="FB_SUM_Anzahl_Zeilen_Druckbereich" hidden="1">#REF!</definedName>
    <definedName name="FB_SUM_Ende_Auswertung" hidden="1">#REF!</definedName>
    <definedName name="FB_SUM_Ist_aktuelle_Abr" hidden="1">#REF!</definedName>
    <definedName name="FB_SUM_POS_LT_FV" hidden="1">#REF!</definedName>
    <definedName name="FB_SUM_Soll_lt_FV" hidden="1">#REF!</definedName>
    <definedName name="FB_ZAHLUNG_BETRAG" hidden="1">OFFSET(FB_ZAHLUNG_BETRAG_START,1,,FB_RE_Anzahl_Zeilen-7,)</definedName>
    <definedName name="FB_ZAHLUNG_BETRAG_START" hidden="1">#REF!</definedName>
    <definedName name="FB_ZAHLUNG_DATUM" hidden="1">OFFSET(FB_ZAHLUNG_DATUM_START,1,,FB_RE_Anzahl_Zeilen-7,)</definedName>
    <definedName name="FB_ZAHLUNG_DATUM_START" hidden="1">#REF!</definedName>
    <definedName name="FB_ZAHLUNG_KURS" hidden="1">OFFSET(FB_ZAHLUNG_KURS_START,1,,FB_RE_Anzahl_Zeilen-7,)</definedName>
    <definedName name="FB_ZAHLUNG_KURS_START" hidden="1">#REF!</definedName>
    <definedName name="FB_ZAHLUNG_WAEHRUNG" hidden="1">OFFSET(FB_ZAHLUNG_WAEHRUNG_START,1,,FB_RE_Anzahl_Zeilen-7,)</definedName>
    <definedName name="FB_ZAHLUNG_WAEHRUNG_START" hidden="1">#REF!</definedName>
    <definedName name="HELP_POS_Auswahl_ohne_p" hidden="1">OFFSET(FB_HELP_Zaehle_no_p_start,,,4,)</definedName>
    <definedName name="Kategorie_TYP_A" localSheetId="3">INFO!$A$9:$A$17</definedName>
    <definedName name="Kategorie_TYP_A" localSheetId="5">Parameter_A!$A$9:$A$17</definedName>
    <definedName name="Kategorie_TYP_B" localSheetId="6">Parameter_B!$A$9:$A$17</definedName>
    <definedName name="Komm_Begruendungen">OFFSET(Kommentare!$A$2,,,COUNTA(Kommentare!$A:$A)-1)</definedName>
    <definedName name="Kosten_aws_geprueft">'Projektkosten-Angebote'!$M$8:$M$501</definedName>
    <definedName name="Kosten_Kunde_angegeben">'Projektkosten-Angebote'!$Q$8:$Q$501</definedName>
    <definedName name="Kostenkategorien_Angebote">OFFSET(Auswahl_Start,,,Auswahl_Anzahl,)</definedName>
    <definedName name="Kostentabelle_aws_geprueft">'Projektkosten-Angebote'!$L$8:$M$501</definedName>
    <definedName name="Kostentabelle_Kunde_angegeben">'Projektkosten-Angebote'!$P$8:$Q$501</definedName>
    <definedName name="STUNDENSATZ_STATUSPRUEFUNG" hidden="1">IF(AND(ISTEXT(#REF!),#REF!&lt;&gt;"geschf. Gesellsch.",#REF!&lt;&gt;"Eigentümer(in)",#REF!&lt;&gt;"sonstige(s)-Stundenabr."),TRUE,FALSE)</definedName>
    <definedName name="TYP_A_B">Angaben!$B$9</definedName>
    <definedName name="V_Version">VERSION!$A$1</definedName>
    <definedName name="Vorsteuerabzug_j_n">Angaben!$B$7</definedName>
    <definedName name="Z_64F0DCFC_F974_43E9_B79E_7C06216276D8_.wvu.Cols" localSheetId="7" hidden="1">DEMO!$L:$N</definedName>
    <definedName name="Z_64F0DCFC_F974_43E9_B79E_7C06216276D8_.wvu.Cols" localSheetId="2" hidden="1">'Projektkosten-Angebote'!$L:$N</definedName>
    <definedName name="Z_64F0DCFC_F974_43E9_B79E_7C06216276D8_.wvu.PrintArea" localSheetId="7" hidden="1">DEMO!$L$1:$U$46</definedName>
    <definedName name="Z_64F0DCFC_F974_43E9_B79E_7C06216276D8_.wvu.PrintArea" localSheetId="2" hidden="1">'Projektkosten-Angebote'!$L$1:$U$47</definedName>
    <definedName name="Z_64F0DCFC_F974_43E9_B79E_7C06216276D8_.wvu.PrintTitles" localSheetId="7" hidden="1">DEMO!$1:$6</definedName>
    <definedName name="Z_64F0DCFC_F974_43E9_B79E_7C06216276D8_.wvu.PrintTitles" localSheetId="2" hidden="1">'Projektkosten-Angebote'!$1:$6</definedName>
  </definedNames>
  <calcPr calcId="191029"/>
  <customWorkbookViews>
    <customWorkbookView name="Arbesser - Persönliche Ansicht" guid="{AE8A2757-A639-4943-B6FD-A9A2C15F4058}" mergeInterval="0" personalView="1" includePrintSettings="0" maximized="1" windowWidth="1058" windowHeight="85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35" l="1"/>
  <c r="R16" i="35"/>
  <c r="R17" i="35"/>
  <c r="R15" i="36"/>
  <c r="R16" i="36"/>
  <c r="R17" i="36"/>
  <c r="J10" i="37"/>
  <c r="J11" i="37"/>
  <c r="J12" i="37"/>
  <c r="J13" i="37"/>
  <c r="J14" i="37"/>
  <c r="J15" i="37"/>
  <c r="K15" i="37" s="1"/>
  <c r="J16" i="37"/>
  <c r="K16" i="37" s="1"/>
  <c r="J17" i="37"/>
  <c r="K17" i="37" s="1"/>
  <c r="J9" i="37"/>
  <c r="A18" i="37"/>
  <c r="A19" i="37"/>
  <c r="A20" i="37"/>
  <c r="A21" i="37"/>
  <c r="A22" i="37"/>
  <c r="A23" i="37"/>
  <c r="B26" i="37"/>
  <c r="B27" i="37"/>
  <c r="B28" i="37"/>
  <c r="B29" i="37"/>
  <c r="B30" i="37"/>
  <c r="B31" i="37"/>
  <c r="B32" i="37"/>
  <c r="B33" i="37"/>
  <c r="A26" i="37"/>
  <c r="A27" i="37"/>
  <c r="A28" i="37"/>
  <c r="A29" i="37"/>
  <c r="A30" i="37"/>
  <c r="A31" i="37"/>
  <c r="A32" i="37"/>
  <c r="A25" i="37"/>
  <c r="B25" i="37"/>
  <c r="A33" i="37"/>
  <c r="A24"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35" i="37"/>
  <c r="D18" i="37"/>
  <c r="E18" i="37"/>
  <c r="D19" i="37"/>
  <c r="E19" i="37"/>
  <c r="F19" i="37"/>
  <c r="D20" i="37"/>
  <c r="E20" i="37"/>
  <c r="F20" i="37"/>
  <c r="D21" i="37"/>
  <c r="E21" i="37"/>
  <c r="D22" i="37"/>
  <c r="E22" i="37"/>
  <c r="C19" i="37"/>
  <c r="C20" i="37"/>
  <c r="C21" i="37"/>
  <c r="C22" i="37"/>
  <c r="B19" i="37"/>
  <c r="B20" i="37"/>
  <c r="B21" i="37"/>
  <c r="B22" i="37"/>
  <c r="B18" i="37"/>
  <c r="D9" i="37"/>
  <c r="E9" i="37"/>
  <c r="D10" i="37"/>
  <c r="E10" i="37"/>
  <c r="D11" i="37"/>
  <c r="E11" i="37"/>
  <c r="D12" i="37"/>
  <c r="E12" i="37"/>
  <c r="D13" i="37"/>
  <c r="E13" i="37"/>
  <c r="D15" i="37"/>
  <c r="E15" i="37"/>
  <c r="D16" i="37"/>
  <c r="E16" i="37"/>
  <c r="B10" i="37"/>
  <c r="B11" i="37"/>
  <c r="B12" i="37"/>
  <c r="B13" i="37"/>
  <c r="B14" i="37"/>
  <c r="B15" i="37"/>
  <c r="B16" i="37"/>
  <c r="B17" i="37"/>
  <c r="B9" i="37"/>
  <c r="F8" i="37"/>
  <c r="D8" i="37"/>
  <c r="E8" i="37"/>
  <c r="D7" i="37"/>
  <c r="E7" i="37"/>
  <c r="F7" i="37"/>
  <c r="C8" i="37"/>
  <c r="C7" i="37"/>
  <c r="B8" i="37"/>
  <c r="B7" i="37"/>
  <c r="A6" i="37"/>
  <c r="A7" i="37"/>
  <c r="A8" i="37"/>
  <c r="A5" i="37"/>
  <c r="A10" i="37"/>
  <c r="A11" i="37"/>
  <c r="A12" i="37"/>
  <c r="A13" i="37"/>
  <c r="A14" i="37"/>
  <c r="A15" i="37"/>
  <c r="A16" i="37"/>
  <c r="A17" i="37"/>
  <c r="A9" i="37"/>
  <c r="F1" i="37"/>
  <c r="A1" i="14"/>
  <c r="C10" i="36"/>
  <c r="H9" i="35"/>
  <c r="F10" i="27"/>
  <c r="T17" i="35" l="1"/>
  <c r="T16" i="35"/>
  <c r="T15" i="35"/>
  <c r="R14" i="35"/>
  <c r="T14" i="35" s="1"/>
  <c r="R13" i="35"/>
  <c r="T13" i="35" s="1"/>
  <c r="R12" i="35"/>
  <c r="T12" i="35" s="1"/>
  <c r="R11" i="35"/>
  <c r="T11" i="35" s="1"/>
  <c r="R10" i="35"/>
  <c r="T10" i="35" s="1"/>
  <c r="R9" i="35"/>
  <c r="T9" i="35" s="1"/>
  <c r="Q10" i="35"/>
  <c r="Q11" i="35"/>
  <c r="Q12" i="35"/>
  <c r="Q13" i="35"/>
  <c r="Q14" i="35"/>
  <c r="Q15" i="35"/>
  <c r="Q16" i="35"/>
  <c r="Q17" i="35"/>
  <c r="M17" i="37" s="1"/>
  <c r="Q9" i="35"/>
  <c r="Q10" i="36"/>
  <c r="Q11" i="36"/>
  <c r="Q12" i="36"/>
  <c r="Q13" i="36"/>
  <c r="Q14" i="36"/>
  <c r="Q15" i="36"/>
  <c r="Q16" i="36"/>
  <c r="Q17" i="36"/>
  <c r="Q9" i="36"/>
  <c r="T15" i="36"/>
  <c r="K9" i="37"/>
  <c r="M9" i="37" s="1"/>
  <c r="K10" i="37"/>
  <c r="M10" i="37" s="1"/>
  <c r="K11" i="37"/>
  <c r="M11" i="37" s="1"/>
  <c r="K12" i="37"/>
  <c r="M12" i="37" s="1"/>
  <c r="K13" i="37"/>
  <c r="M13" i="37" s="1"/>
  <c r="K14" i="37"/>
  <c r="M14" i="37" s="1"/>
  <c r="M15" i="37"/>
  <c r="M16" i="37"/>
  <c r="L11" i="37" l="1"/>
  <c r="L17" i="37"/>
  <c r="L10" i="37"/>
  <c r="L12" i="37"/>
  <c r="L14" i="37"/>
  <c r="L16" i="37"/>
  <c r="L9" i="37"/>
  <c r="L13" i="37"/>
  <c r="L15" i="37"/>
  <c r="S10" i="35"/>
  <c r="S12" i="35"/>
  <c r="S14" i="35"/>
  <c r="S16" i="35"/>
  <c r="S9" i="35"/>
  <c r="S11" i="35"/>
  <c r="S13" i="35"/>
  <c r="S15" i="35"/>
  <c r="S17" i="35"/>
  <c r="R14" i="36"/>
  <c r="T14" i="36" s="1"/>
  <c r="T16" i="36"/>
  <c r="T17" i="36"/>
  <c r="R10" i="36"/>
  <c r="T10" i="36" s="1"/>
  <c r="R11" i="36"/>
  <c r="T11" i="36" s="1"/>
  <c r="R12" i="36"/>
  <c r="T12" i="36" s="1"/>
  <c r="R13" i="36"/>
  <c r="T13" i="36" s="1"/>
  <c r="R9" i="36"/>
  <c r="O16" i="37" l="1"/>
  <c r="P16" i="37" s="1"/>
  <c r="O14" i="37"/>
  <c r="P14" i="37" s="1"/>
  <c r="O12" i="37"/>
  <c r="P12" i="37" s="1"/>
  <c r="O10" i="37"/>
  <c r="P10" i="37" s="1"/>
  <c r="O15" i="37"/>
  <c r="P15" i="37" s="1"/>
  <c r="O13" i="37"/>
  <c r="P13" i="37" s="1"/>
  <c r="O11" i="37"/>
  <c r="P11" i="37" s="1"/>
  <c r="O17" i="37"/>
  <c r="P17" i="37" s="1"/>
  <c r="O9" i="37"/>
  <c r="P9" i="37" s="1"/>
  <c r="V17" i="35"/>
  <c r="V9" i="35"/>
  <c r="V11" i="35"/>
  <c r="V14" i="35"/>
  <c r="V16" i="35"/>
  <c r="V12" i="35"/>
  <c r="V10" i="35"/>
  <c r="V13" i="35"/>
  <c r="V15" i="35"/>
  <c r="S16" i="36"/>
  <c r="T9" i="36"/>
  <c r="S17" i="36"/>
  <c r="S10" i="36"/>
  <c r="S9" i="36"/>
  <c r="S11" i="36"/>
  <c r="S12" i="36"/>
  <c r="S13" i="36"/>
  <c r="S14" i="36"/>
  <c r="S15" i="36"/>
  <c r="O8" i="37" l="1"/>
  <c r="V9" i="36"/>
  <c r="V16" i="36"/>
  <c r="V10" i="36"/>
  <c r="V11" i="36"/>
  <c r="V12" i="36"/>
  <c r="V13" i="36"/>
  <c r="V14" i="36"/>
  <c r="V15" i="36"/>
  <c r="V17" i="36"/>
  <c r="K20" i="36" l="1"/>
  <c r="K19" i="36"/>
  <c r="I17" i="36"/>
  <c r="H17" i="36"/>
  <c r="J17" i="36" s="1"/>
  <c r="C17" i="36"/>
  <c r="N16" i="36"/>
  <c r="K16" i="36"/>
  <c r="J16" i="36"/>
  <c r="I16" i="36"/>
  <c r="H16" i="36"/>
  <c r="F16" i="36"/>
  <c r="C16" i="36"/>
  <c r="C16" i="37" s="1"/>
  <c r="K15" i="36"/>
  <c r="J15" i="36"/>
  <c r="I15" i="36"/>
  <c r="H15" i="36"/>
  <c r="C15" i="36"/>
  <c r="I14" i="36"/>
  <c r="H14" i="36"/>
  <c r="J14" i="36" s="1"/>
  <c r="C14" i="36"/>
  <c r="K13" i="36"/>
  <c r="I13" i="36"/>
  <c r="H13" i="36"/>
  <c r="J13" i="36" s="1"/>
  <c r="C13" i="36"/>
  <c r="K12" i="36"/>
  <c r="I12" i="36"/>
  <c r="H12" i="36"/>
  <c r="J12" i="36" s="1"/>
  <c r="L12" i="36" s="1"/>
  <c r="C12" i="36"/>
  <c r="K11" i="36"/>
  <c r="I11" i="36"/>
  <c r="H11" i="36"/>
  <c r="J11" i="36" s="1"/>
  <c r="C11" i="36"/>
  <c r="K10" i="36"/>
  <c r="I10" i="36"/>
  <c r="H10" i="36"/>
  <c r="J10" i="36" s="1"/>
  <c r="K9" i="36"/>
  <c r="I9" i="36"/>
  <c r="H9" i="36"/>
  <c r="J9" i="36" s="1"/>
  <c r="C9" i="36"/>
  <c r="K8" i="36"/>
  <c r="N16" i="35"/>
  <c r="J16" i="35"/>
  <c r="F16" i="35"/>
  <c r="C9" i="35"/>
  <c r="C10" i="35"/>
  <c r="C10" i="37" s="1"/>
  <c r="C11" i="35"/>
  <c r="C12" i="35"/>
  <c r="C13" i="35"/>
  <c r="C13" i="37" s="1"/>
  <c r="C14" i="35"/>
  <c r="C15" i="35"/>
  <c r="C15" i="37" s="1"/>
  <c r="C17" i="35"/>
  <c r="C17" i="37" s="1"/>
  <c r="C16" i="35"/>
  <c r="H16" i="35"/>
  <c r="I16" i="35"/>
  <c r="K16" i="35"/>
  <c r="O1" i="27"/>
  <c r="K10" i="35"/>
  <c r="K11" i="35"/>
  <c r="K12" i="35"/>
  <c r="K13" i="35"/>
  <c r="K14" i="35"/>
  <c r="K15" i="35"/>
  <c r="K9" i="35"/>
  <c r="K8" i="35"/>
  <c r="I10" i="35"/>
  <c r="I11" i="35"/>
  <c r="I12" i="35"/>
  <c r="I13" i="35"/>
  <c r="I14" i="35"/>
  <c r="I15" i="35"/>
  <c r="I17" i="35"/>
  <c r="I9" i="35"/>
  <c r="H10" i="35"/>
  <c r="J10" i="35" s="1"/>
  <c r="H11" i="35"/>
  <c r="J11" i="35" s="1"/>
  <c r="H12" i="35"/>
  <c r="J12" i="35" s="1"/>
  <c r="L12" i="35" s="1"/>
  <c r="H13" i="35"/>
  <c r="J13" i="35" s="1"/>
  <c r="H14" i="35"/>
  <c r="J14" i="35" s="1"/>
  <c r="H15" i="35"/>
  <c r="J15" i="35" s="1"/>
  <c r="H17" i="35"/>
  <c r="J17" i="35" s="1"/>
  <c r="J9" i="35"/>
  <c r="A3" i="29"/>
  <c r="K20" i="35"/>
  <c r="K19" i="35"/>
  <c r="I27" i="32"/>
  <c r="D13" i="32"/>
  <c r="D11" i="32"/>
  <c r="D10" i="32"/>
  <c r="D9" i="32"/>
  <c r="D8" i="32"/>
  <c r="J17" i="32"/>
  <c r="J16" i="32"/>
  <c r="O2" i="27"/>
  <c r="C14" i="37" l="1"/>
  <c r="F16" i="37"/>
  <c r="C12" i="37"/>
  <c r="C11" i="37"/>
  <c r="C9" i="37"/>
  <c r="L14" i="35"/>
  <c r="F10" i="35"/>
  <c r="F9" i="35"/>
  <c r="F15" i="35"/>
  <c r="F12" i="35"/>
  <c r="F14" i="35"/>
  <c r="F13" i="35"/>
  <c r="F11" i="35"/>
  <c r="F15" i="36"/>
  <c r="L14" i="36"/>
  <c r="L10" i="36"/>
  <c r="L9" i="36"/>
  <c r="F10" i="36"/>
  <c r="F12" i="36"/>
  <c r="F11" i="36"/>
  <c r="F13" i="36"/>
  <c r="A2" i="36"/>
  <c r="A2" i="37"/>
  <c r="A1" i="36"/>
  <c r="A1" i="37"/>
  <c r="L13" i="36"/>
  <c r="L16" i="35"/>
  <c r="L16" i="36"/>
  <c r="L11" i="36"/>
  <c r="L15" i="36"/>
  <c r="N15" i="36"/>
  <c r="C18" i="36"/>
  <c r="J18" i="36"/>
  <c r="F9" i="36"/>
  <c r="A2" i="35"/>
  <c r="L11" i="35"/>
  <c r="L15" i="35"/>
  <c r="J18" i="35"/>
  <c r="L10" i="35"/>
  <c r="L13" i="35"/>
  <c r="L9" i="35"/>
  <c r="C18" i="35"/>
  <c r="A1" i="35"/>
  <c r="A2" i="32"/>
  <c r="J13" i="32"/>
  <c r="J11" i="32"/>
  <c r="J10" i="32"/>
  <c r="J9" i="32"/>
  <c r="J8" i="32"/>
  <c r="F10" i="37" l="1"/>
  <c r="F9" i="37"/>
  <c r="C18" i="37"/>
  <c r="Q7" i="27" s="1"/>
  <c r="F15" i="37"/>
  <c r="F13" i="37"/>
  <c r="F11" i="37"/>
  <c r="F12" i="37"/>
  <c r="N12" i="35"/>
  <c r="E17" i="35"/>
  <c r="E17" i="37" s="1"/>
  <c r="N11" i="35"/>
  <c r="N14" i="35"/>
  <c r="N15" i="35"/>
  <c r="N9" i="35"/>
  <c r="N13" i="35"/>
  <c r="N10" i="35"/>
  <c r="N11" i="36"/>
  <c r="N10" i="36"/>
  <c r="N13" i="36"/>
  <c r="E14" i="36"/>
  <c r="E14" i="37" s="1"/>
  <c r="N12" i="36"/>
  <c r="D14" i="36"/>
  <c r="D14" i="37" s="1"/>
  <c r="K17" i="36"/>
  <c r="N9" i="36"/>
  <c r="D17" i="35"/>
  <c r="D17" i="37" s="1"/>
  <c r="A1" i="32"/>
  <c r="I14" i="32"/>
  <c r="I13" i="32"/>
  <c r="K13" i="32" s="1"/>
  <c r="I12" i="32"/>
  <c r="K12" i="32" s="1"/>
  <c r="I11" i="32"/>
  <c r="K11" i="32" s="1"/>
  <c r="I10" i="32"/>
  <c r="K10" i="32" s="1"/>
  <c r="I9" i="32"/>
  <c r="K9" i="32" s="1"/>
  <c r="I8" i="32"/>
  <c r="K8" i="32" s="1"/>
  <c r="J14" i="32" s="1"/>
  <c r="C14" i="32"/>
  <c r="C13" i="32"/>
  <c r="C12" i="32"/>
  <c r="C11" i="32"/>
  <c r="C10" i="32"/>
  <c r="C9" i="32"/>
  <c r="C8" i="32"/>
  <c r="J16" i="27"/>
  <c r="J10" i="27"/>
  <c r="J8" i="27"/>
  <c r="J5" i="27"/>
  <c r="J9" i="27"/>
  <c r="J15" i="27"/>
  <c r="J13" i="27"/>
  <c r="J11" i="27"/>
  <c r="J12" i="27"/>
  <c r="J17" i="27"/>
  <c r="J14" i="27"/>
  <c r="K17" i="35" l="1"/>
  <c r="F17" i="35"/>
  <c r="L17" i="36"/>
  <c r="F14" i="36"/>
  <c r="F14" i="37" s="1"/>
  <c r="K14" i="36"/>
  <c r="F17" i="36"/>
  <c r="K14" i="32"/>
  <c r="K15" i="32" s="1"/>
  <c r="K18" i="32" s="1"/>
  <c r="K19" i="32" s="1"/>
  <c r="I15" i="32"/>
  <c r="E9" i="32"/>
  <c r="M9" i="32" s="1"/>
  <c r="E13" i="32"/>
  <c r="M13" i="32" s="1"/>
  <c r="E10" i="32"/>
  <c r="M10" i="32" s="1"/>
  <c r="E11" i="32"/>
  <c r="M11" i="32" s="1"/>
  <c r="E12" i="32"/>
  <c r="M12" i="32" s="1"/>
  <c r="E8" i="32"/>
  <c r="C15" i="32"/>
  <c r="F17" i="37" l="1"/>
  <c r="L17" i="35"/>
  <c r="N17" i="35" s="1"/>
  <c r="L18" i="36"/>
  <c r="N17" i="36"/>
  <c r="N14" i="36"/>
  <c r="F18" i="36"/>
  <c r="F18" i="35"/>
  <c r="M8" i="32"/>
  <c r="D14" i="32"/>
  <c r="E14" i="32" s="1"/>
  <c r="M14" i="32" s="1"/>
  <c r="F18" i="37" l="1"/>
  <c r="F21" i="35"/>
  <c r="L18" i="35"/>
  <c r="N18" i="35" s="1"/>
  <c r="L21" i="36"/>
  <c r="F21" i="36"/>
  <c r="N18" i="36"/>
  <c r="E15" i="32"/>
  <c r="M15" i="32" s="1"/>
  <c r="M7" i="27"/>
  <c r="F21" i="37" l="1"/>
  <c r="F22" i="35"/>
  <c r="L21" i="35"/>
  <c r="N21" i="36"/>
  <c r="L22" i="36"/>
  <c r="F22" i="36"/>
  <c r="E18" i="32"/>
  <c r="E19" i="32" s="1"/>
  <c r="M19" i="32" s="1"/>
  <c r="F22" i="37" l="1"/>
  <c r="L22" i="35"/>
  <c r="N21" i="35"/>
  <c r="N22" i="36"/>
  <c r="M18" i="32"/>
  <c r="B26" i="29"/>
  <c r="N22" i="35" l="1"/>
  <c r="M3" i="27" a="1"/>
  <c r="M3" i="27" s="1"/>
  <c r="O3" i="27" l="1"/>
  <c r="A3" i="36" l="1"/>
  <c r="A3" i="37"/>
  <c r="A3" i="32"/>
  <c r="A3" i="35"/>
  <c r="G406" i="27" l="1"/>
  <c r="G178" i="27"/>
  <c r="F225" i="27"/>
  <c r="J247" i="27"/>
  <c r="J109" i="27"/>
  <c r="E66" i="27"/>
  <c r="G92" i="27"/>
  <c r="J380" i="27"/>
  <c r="I238" i="27"/>
  <c r="J370" i="27"/>
  <c r="I73" i="27"/>
  <c r="F418" i="27"/>
  <c r="I83" i="27"/>
  <c r="F17" i="27"/>
  <c r="F346" i="27"/>
  <c r="J462" i="27"/>
  <c r="J375" i="27"/>
  <c r="F26" i="27"/>
  <c r="I319" i="27"/>
  <c r="G48" i="27"/>
  <c r="E247" i="27"/>
  <c r="F95" i="27"/>
  <c r="H407" i="27"/>
  <c r="J298" i="27"/>
  <c r="H367" i="27"/>
  <c r="F31" i="27"/>
  <c r="J47" i="27"/>
  <c r="H482" i="27"/>
  <c r="F412" i="27"/>
  <c r="H116" i="27"/>
  <c r="E80" i="27"/>
  <c r="E240" i="27"/>
  <c r="I374" i="27"/>
  <c r="E445" i="27"/>
  <c r="H386" i="27"/>
  <c r="I456" i="27"/>
  <c r="H413" i="27"/>
  <c r="I241" i="27"/>
  <c r="G123" i="27"/>
  <c r="H319" i="27"/>
  <c r="G217" i="27"/>
  <c r="I26" i="27"/>
  <c r="E56" i="27"/>
  <c r="E264" i="27"/>
  <c r="J424" i="27"/>
  <c r="J69" i="27"/>
  <c r="J165" i="27"/>
  <c r="J169" i="27"/>
  <c r="G456" i="27"/>
  <c r="I476" i="27"/>
  <c r="E186" i="27"/>
  <c r="H337" i="27"/>
  <c r="J164" i="27"/>
  <c r="G441" i="27"/>
  <c r="E123" i="27"/>
  <c r="I286" i="27"/>
  <c r="B11" i="27"/>
  <c r="E129" i="27"/>
  <c r="F415" i="27"/>
  <c r="J473" i="27"/>
  <c r="I181" i="27"/>
  <c r="G211" i="27"/>
  <c r="J447" i="27"/>
  <c r="I372" i="27"/>
  <c r="H221" i="27"/>
  <c r="E374" i="27"/>
  <c r="J439" i="27"/>
  <c r="I273" i="27"/>
  <c r="F361" i="27"/>
  <c r="I368" i="27"/>
  <c r="I72" i="27"/>
  <c r="G469" i="27"/>
  <c r="G443" i="27"/>
  <c r="G134" i="27"/>
  <c r="I184" i="27"/>
  <c r="H304" i="27"/>
  <c r="H246" i="27"/>
  <c r="F317" i="27"/>
  <c r="G38" i="27"/>
  <c r="J320" i="27"/>
  <c r="H178" i="27"/>
  <c r="F354" i="27"/>
  <c r="G350" i="27"/>
  <c r="J264" i="27"/>
  <c r="F444" i="27"/>
  <c r="I44" i="27"/>
  <c r="I104" i="27"/>
  <c r="E464" i="27"/>
  <c r="H311" i="27"/>
  <c r="I385" i="27"/>
  <c r="G316" i="27"/>
  <c r="I213" i="27"/>
  <c r="F98" i="27"/>
  <c r="I5" i="27"/>
  <c r="I41" i="27"/>
  <c r="G95" i="27"/>
  <c r="H493" i="27"/>
  <c r="G490" i="27"/>
  <c r="G474" i="27"/>
  <c r="J359" i="27"/>
  <c r="J106" i="27"/>
  <c r="G498" i="27"/>
  <c r="E159" i="27"/>
  <c r="J461" i="27"/>
  <c r="B14" i="27"/>
  <c r="F23" i="27"/>
  <c r="H392" i="27"/>
  <c r="E305" i="27"/>
  <c r="F396" i="27"/>
  <c r="G50" i="27"/>
  <c r="H399" i="27"/>
  <c r="G343" i="27"/>
  <c r="G461" i="27"/>
  <c r="I122" i="27"/>
  <c r="J42" i="27"/>
  <c r="J378" i="27"/>
  <c r="I59" i="27"/>
  <c r="I205" i="27"/>
  <c r="E180" i="27"/>
  <c r="G176" i="27"/>
  <c r="G77" i="27"/>
  <c r="F80" i="27"/>
  <c r="G68" i="27"/>
  <c r="G20" i="27"/>
  <c r="H170" i="27"/>
  <c r="G107" i="27"/>
  <c r="E326" i="27"/>
  <c r="G475" i="27"/>
  <c r="F104" i="27"/>
  <c r="G472" i="27"/>
  <c r="I16" i="27"/>
  <c r="J86" i="27"/>
  <c r="G269" i="27"/>
  <c r="J133" i="27"/>
  <c r="F364" i="27"/>
  <c r="F241" i="27"/>
  <c r="F8" i="27"/>
  <c r="G81" i="27"/>
  <c r="J233" i="27"/>
  <c r="F153" i="27"/>
  <c r="J270" i="27"/>
  <c r="J493" i="27"/>
  <c r="I185" i="27"/>
  <c r="H138" i="27"/>
  <c r="G381" i="27"/>
  <c r="J460" i="27"/>
  <c r="G175" i="27"/>
  <c r="F94" i="27"/>
  <c r="F411" i="27"/>
  <c r="G121" i="27"/>
  <c r="I8" i="27"/>
  <c r="I449" i="27"/>
  <c r="G401" i="27"/>
  <c r="E463" i="27"/>
  <c r="H171" i="27"/>
  <c r="J237" i="27"/>
  <c r="E13" i="27"/>
  <c r="E301" i="27"/>
  <c r="G131" i="27"/>
  <c r="J131" i="27"/>
  <c r="I151" i="27"/>
  <c r="E146" i="27"/>
  <c r="I289" i="27"/>
  <c r="F196" i="27"/>
  <c r="H114" i="27"/>
  <c r="F489" i="27"/>
  <c r="F337" i="27"/>
  <c r="I433" i="27"/>
  <c r="H481" i="27"/>
  <c r="G485" i="27"/>
  <c r="F22" i="27"/>
  <c r="F260" i="27"/>
  <c r="J141" i="27"/>
  <c r="F390" i="27"/>
  <c r="H418" i="27"/>
  <c r="F181" i="27"/>
  <c r="G232" i="27"/>
  <c r="J183" i="27"/>
  <c r="G110" i="27"/>
  <c r="I359" i="27"/>
  <c r="H375" i="27"/>
  <c r="G205" i="27"/>
  <c r="E276" i="27"/>
  <c r="H89" i="27"/>
  <c r="J58" i="27"/>
  <c r="G27" i="27"/>
  <c r="H395" i="27"/>
  <c r="J257" i="27"/>
  <c r="F290" i="27"/>
  <c r="F15" i="27"/>
  <c r="G449" i="27"/>
  <c r="I260" i="27"/>
  <c r="I298" i="27"/>
  <c r="E113" i="27"/>
  <c r="H28" i="27"/>
  <c r="J176" i="27"/>
  <c r="F472" i="27"/>
  <c r="I88" i="27"/>
  <c r="J290" i="27"/>
  <c r="H141" i="27"/>
  <c r="J152" i="27"/>
  <c r="I365" i="27"/>
  <c r="F474" i="27"/>
  <c r="B380" i="27"/>
  <c r="F19" i="27"/>
  <c r="J73" i="27"/>
  <c r="I326" i="27"/>
  <c r="I167" i="27"/>
  <c r="J412" i="27"/>
  <c r="I62" i="27"/>
  <c r="E25" i="27"/>
  <c r="J197" i="27"/>
  <c r="G120" i="27"/>
  <c r="H341" i="27"/>
  <c r="F213" i="27"/>
  <c r="H224" i="27"/>
  <c r="G147" i="27"/>
  <c r="H277" i="27"/>
  <c r="J310" i="27"/>
  <c r="E216" i="27"/>
  <c r="J195" i="27"/>
  <c r="H405" i="27"/>
  <c r="I292" i="27"/>
  <c r="G377" i="27"/>
  <c r="F116" i="27"/>
  <c r="H272" i="27"/>
  <c r="I291" i="27"/>
  <c r="F70" i="27"/>
  <c r="I302" i="27"/>
  <c r="I420" i="27"/>
  <c r="J234" i="27"/>
  <c r="H110" i="27"/>
  <c r="E269" i="27"/>
  <c r="E421" i="27"/>
  <c r="H360" i="27"/>
  <c r="G501" i="27"/>
  <c r="H126" i="27"/>
  <c r="H328" i="27"/>
  <c r="I212" i="27"/>
  <c r="E474" i="27"/>
  <c r="F180" i="27"/>
  <c r="G30" i="27"/>
  <c r="J22" i="27"/>
  <c r="I37" i="27"/>
  <c r="F281" i="27"/>
  <c r="G168" i="27"/>
  <c r="I462" i="27"/>
  <c r="E31" i="27"/>
  <c r="J387" i="27"/>
  <c r="F123" i="27"/>
  <c r="E64" i="27"/>
  <c r="G294" i="27"/>
  <c r="F78" i="27"/>
  <c r="E392" i="27"/>
  <c r="E496" i="27"/>
  <c r="I87" i="27"/>
  <c r="G159" i="27"/>
  <c r="J245" i="27"/>
  <c r="J124" i="27"/>
  <c r="E239" i="27"/>
  <c r="H292" i="27"/>
  <c r="E167" i="27"/>
  <c r="E398" i="27"/>
  <c r="J400" i="27"/>
  <c r="G222" i="27"/>
  <c r="F136" i="27"/>
  <c r="E494" i="27"/>
  <c r="H156" i="27"/>
  <c r="G454" i="27"/>
  <c r="G52" i="27"/>
  <c r="I328" i="27"/>
  <c r="F408" i="27"/>
  <c r="F236" i="27"/>
  <c r="E294" i="27"/>
  <c r="H428" i="27"/>
  <c r="G331" i="27"/>
  <c r="F37" i="27"/>
  <c r="J404" i="27"/>
  <c r="I453" i="27"/>
  <c r="I76" i="27"/>
  <c r="J255" i="27"/>
  <c r="I215" i="27"/>
  <c r="F33" i="27"/>
  <c r="H483" i="27"/>
  <c r="F491" i="27"/>
  <c r="H356" i="27"/>
  <c r="E337" i="27"/>
  <c r="H197" i="27"/>
  <c r="J70" i="27"/>
  <c r="F202" i="27"/>
  <c r="F240" i="27"/>
  <c r="H87" i="27"/>
  <c r="F54" i="27"/>
  <c r="I296" i="27"/>
  <c r="J252" i="27"/>
  <c r="E97" i="27"/>
  <c r="F310" i="27"/>
  <c r="J409" i="27"/>
  <c r="J276" i="27"/>
  <c r="F398" i="27"/>
  <c r="E14" i="27"/>
  <c r="G478" i="27"/>
  <c r="J321" i="27"/>
  <c r="I362" i="27"/>
  <c r="G311" i="27"/>
  <c r="F146" i="27"/>
  <c r="G11" i="27"/>
  <c r="G100" i="27"/>
  <c r="J56" i="27"/>
  <c r="I157" i="27"/>
  <c r="G480" i="27"/>
  <c r="J389" i="27"/>
  <c r="H134" i="27"/>
  <c r="E15" i="27"/>
  <c r="F93" i="27"/>
  <c r="I299" i="27"/>
  <c r="J29" i="27"/>
  <c r="H96" i="27"/>
  <c r="H385" i="27"/>
  <c r="E302" i="27"/>
  <c r="G169" i="27"/>
  <c r="F433" i="27"/>
  <c r="J343" i="27"/>
  <c r="G326" i="27"/>
  <c r="G151" i="27"/>
  <c r="J171" i="27"/>
  <c r="H369" i="27"/>
  <c r="H186" i="27"/>
  <c r="E152" i="27"/>
  <c r="F331" i="27"/>
  <c r="E250" i="27"/>
  <c r="J308" i="27"/>
  <c r="E312" i="27"/>
  <c r="F165" i="27"/>
  <c r="I189" i="27"/>
  <c r="H429" i="27"/>
  <c r="I188" i="27"/>
  <c r="I65" i="27"/>
  <c r="J162" i="27"/>
  <c r="H402" i="27"/>
  <c r="J27" i="27"/>
  <c r="G257" i="27"/>
  <c r="G59" i="27"/>
  <c r="H492" i="27"/>
  <c r="G182" i="27"/>
  <c r="G125" i="27"/>
  <c r="G133" i="27"/>
  <c r="E85" i="27"/>
  <c r="I246" i="27"/>
  <c r="G361" i="27"/>
  <c r="I202" i="27"/>
  <c r="E109" i="27"/>
  <c r="J84" i="27"/>
  <c r="E281" i="27"/>
  <c r="F467" i="27"/>
  <c r="J269" i="27"/>
  <c r="J68" i="27"/>
  <c r="E266" i="27"/>
  <c r="I403" i="27"/>
  <c r="J420" i="27"/>
  <c r="J34" i="27"/>
  <c r="H121" i="27"/>
  <c r="I261" i="27"/>
  <c r="J396" i="27"/>
  <c r="I211" i="27"/>
  <c r="E191" i="27"/>
  <c r="J114" i="27"/>
  <c r="G302" i="27"/>
  <c r="F166" i="27"/>
  <c r="I175" i="27"/>
  <c r="I491" i="27"/>
  <c r="J318" i="27"/>
  <c r="J77" i="27"/>
  <c r="H450" i="27"/>
  <c r="H363" i="27"/>
  <c r="I342" i="27"/>
  <c r="I48" i="27"/>
  <c r="I17" i="27"/>
  <c r="H327" i="27"/>
  <c r="F352" i="27"/>
  <c r="I33" i="27"/>
  <c r="J364" i="27"/>
  <c r="J205" i="27"/>
  <c r="I60" i="27"/>
  <c r="F147" i="27"/>
  <c r="I408" i="27"/>
  <c r="H27" i="27"/>
  <c r="F447" i="27"/>
  <c r="I92" i="27"/>
  <c r="I90" i="27"/>
  <c r="F439" i="27"/>
  <c r="G465" i="27"/>
  <c r="G185" i="27"/>
  <c r="H348" i="27"/>
  <c r="I235" i="27"/>
  <c r="E489" i="27"/>
  <c r="F35" i="27"/>
  <c r="G86" i="27"/>
  <c r="H214" i="27"/>
  <c r="J293" i="27"/>
  <c r="J407" i="27"/>
  <c r="F129" i="27"/>
  <c r="J429" i="27"/>
  <c r="J302" i="27"/>
  <c r="J218" i="27"/>
  <c r="G259" i="27"/>
  <c r="J227" i="27"/>
  <c r="G460" i="27"/>
  <c r="J221" i="27"/>
  <c r="I94" i="27"/>
  <c r="J236" i="27"/>
  <c r="E303" i="27"/>
  <c r="E322" i="27"/>
  <c r="I130" i="27"/>
  <c r="I346" i="27"/>
  <c r="H400" i="27"/>
  <c r="F122" i="27"/>
  <c r="H137" i="27"/>
  <c r="J362" i="27"/>
  <c r="I331" i="27"/>
  <c r="E188" i="27"/>
  <c r="G192" i="27"/>
  <c r="G82" i="27"/>
  <c r="I99" i="27"/>
  <c r="H454" i="27"/>
  <c r="I317" i="27"/>
  <c r="G112" i="27"/>
  <c r="E493" i="27"/>
  <c r="J326" i="27"/>
  <c r="H180" i="27"/>
  <c r="H5" i="27"/>
  <c r="C364" i="27"/>
  <c r="F39" i="27"/>
  <c r="F99" i="27"/>
  <c r="I276" i="27"/>
  <c r="F252" i="27"/>
  <c r="F220" i="27"/>
  <c r="I460" i="27"/>
  <c r="G325" i="27"/>
  <c r="F224" i="27"/>
  <c r="F133" i="27"/>
  <c r="E218" i="27"/>
  <c r="E278" i="27"/>
  <c r="F495" i="27"/>
  <c r="H225" i="27"/>
  <c r="I465" i="27"/>
  <c r="I52" i="27"/>
  <c r="B407" i="27"/>
  <c r="E226" i="27"/>
  <c r="J181" i="27"/>
  <c r="G336" i="27"/>
  <c r="E40" i="27"/>
  <c r="H217" i="27"/>
  <c r="E34" i="27"/>
  <c r="B247" i="27"/>
  <c r="I160" i="27"/>
  <c r="E68" i="27"/>
  <c r="J435" i="27"/>
  <c r="H19" i="27"/>
  <c r="J238" i="27"/>
  <c r="G105" i="27"/>
  <c r="I117" i="27"/>
  <c r="J46" i="27"/>
  <c r="I404" i="27"/>
  <c r="H258" i="27"/>
  <c r="I268" i="27"/>
  <c r="I209" i="27"/>
  <c r="H499" i="27"/>
  <c r="F280" i="27"/>
  <c r="E101" i="27"/>
  <c r="H102" i="27"/>
  <c r="I356" i="27"/>
  <c r="I336" i="27"/>
  <c r="J185" i="27"/>
  <c r="F203" i="27"/>
  <c r="J259" i="27"/>
  <c r="G35" i="27"/>
  <c r="F132" i="27"/>
  <c r="G370" i="27"/>
  <c r="J128" i="27"/>
  <c r="J187" i="27"/>
  <c r="F254" i="27"/>
  <c r="I333" i="27"/>
  <c r="H441" i="27"/>
  <c r="F71" i="27"/>
  <c r="G190" i="27"/>
  <c r="J451" i="27"/>
  <c r="C451" i="27" s="1"/>
  <c r="E94" i="27"/>
  <c r="I244" i="27"/>
  <c r="G212" i="27"/>
  <c r="E82" i="27"/>
  <c r="H490" i="27"/>
  <c r="E203" i="27"/>
  <c r="H86" i="27"/>
  <c r="J266" i="27"/>
  <c r="G398" i="27"/>
  <c r="F144" i="27"/>
  <c r="F238" i="27"/>
  <c r="J24" i="27"/>
  <c r="H68" i="27"/>
  <c r="E498" i="27"/>
  <c r="J416" i="27"/>
  <c r="H288" i="27"/>
  <c r="H313" i="27"/>
  <c r="F84" i="27"/>
  <c r="G323" i="27"/>
  <c r="H409" i="27"/>
  <c r="I159" i="27"/>
  <c r="G69" i="27"/>
  <c r="E481" i="27"/>
  <c r="J306" i="27"/>
  <c r="J150" i="27"/>
  <c r="H436" i="27"/>
  <c r="J122" i="27"/>
  <c r="I23" i="27"/>
  <c r="G24" i="27"/>
  <c r="J136" i="27"/>
  <c r="J151" i="27"/>
  <c r="E58" i="27"/>
  <c r="E501" i="27"/>
  <c r="H406" i="27"/>
  <c r="G5" i="27"/>
  <c r="J112" i="27"/>
  <c r="F326" i="27"/>
  <c r="F89" i="27"/>
  <c r="E20" i="27"/>
  <c r="I335" i="27"/>
  <c r="G347" i="27"/>
  <c r="G324" i="27"/>
  <c r="E449" i="27"/>
  <c r="C247" i="27"/>
  <c r="E205" i="27"/>
  <c r="J167" i="27"/>
  <c r="J317" i="27"/>
  <c r="I284" i="27"/>
  <c r="F242" i="27"/>
  <c r="G297" i="27"/>
  <c r="H434" i="27"/>
  <c r="E368" i="27"/>
  <c r="J204" i="27"/>
  <c r="H51" i="27"/>
  <c r="J342" i="27"/>
  <c r="F343" i="27"/>
  <c r="E347" i="27"/>
  <c r="H127" i="27"/>
  <c r="J208" i="27"/>
  <c r="F45" i="27"/>
  <c r="J272" i="27"/>
  <c r="H350" i="27"/>
  <c r="F16" i="27"/>
  <c r="J265" i="27"/>
  <c r="G427" i="27"/>
  <c r="F184" i="27"/>
  <c r="H243" i="27"/>
  <c r="E165" i="27"/>
  <c r="I479" i="27"/>
  <c r="F288" i="27"/>
  <c r="E132" i="27"/>
  <c r="E166" i="27"/>
  <c r="F217" i="27"/>
  <c r="I195" i="27"/>
  <c r="H411" i="27"/>
  <c r="I441" i="27"/>
  <c r="C128" i="27"/>
  <c r="H64" i="27"/>
  <c r="F388" i="27"/>
  <c r="H459" i="27"/>
  <c r="I454" i="27"/>
  <c r="H58" i="27"/>
  <c r="G89" i="27"/>
  <c r="G389" i="27"/>
  <c r="I490" i="27"/>
  <c r="J453" i="27"/>
  <c r="G411" i="27"/>
  <c r="G146" i="27"/>
  <c r="H391" i="27"/>
  <c r="J348" i="27"/>
  <c r="H373" i="27"/>
  <c r="F53" i="27"/>
  <c r="G372" i="27"/>
  <c r="F167" i="27"/>
  <c r="I208" i="27"/>
  <c r="H240" i="27"/>
  <c r="E365" i="27"/>
  <c r="G491" i="27"/>
  <c r="F459" i="27"/>
  <c r="I457" i="27"/>
  <c r="I461" i="27"/>
  <c r="C439" i="27"/>
  <c r="F120" i="27"/>
  <c r="F239" i="27"/>
  <c r="G183" i="27"/>
  <c r="E354" i="27"/>
  <c r="G464" i="27"/>
  <c r="E102" i="27"/>
  <c r="B15" i="27"/>
  <c r="E133" i="27"/>
  <c r="I320" i="27"/>
  <c r="H293" i="27"/>
  <c r="H381" i="27"/>
  <c r="C326" i="27"/>
  <c r="G225" i="27"/>
  <c r="E406" i="27"/>
  <c r="G455" i="27"/>
  <c r="E382" i="27"/>
  <c r="E51" i="27"/>
  <c r="F126" i="27"/>
  <c r="G438" i="27"/>
  <c r="G186" i="27"/>
  <c r="H212" i="27"/>
  <c r="I39" i="27"/>
  <c r="E381" i="27"/>
  <c r="I70" i="27"/>
  <c r="I115" i="27"/>
  <c r="B306" i="27"/>
  <c r="G114" i="27"/>
  <c r="C387" i="27"/>
  <c r="B195" i="27"/>
  <c r="I467" i="27"/>
  <c r="B128" i="27"/>
  <c r="A266" i="27"/>
  <c r="E178" i="27"/>
  <c r="A343" i="27"/>
  <c r="E67" i="27"/>
  <c r="J250" i="27"/>
  <c r="I466" i="27"/>
  <c r="I448" i="27"/>
  <c r="I139" i="27"/>
  <c r="G314" i="27"/>
  <c r="B326" i="27"/>
  <c r="G19" i="27"/>
  <c r="J394" i="27"/>
  <c r="A473" i="27"/>
  <c r="F276" i="27"/>
  <c r="G142" i="27"/>
  <c r="E112" i="27"/>
  <c r="I19" i="27"/>
  <c r="E242" i="27"/>
  <c r="E453" i="27"/>
  <c r="E472" i="27"/>
  <c r="G202" i="27"/>
  <c r="F52" i="27"/>
  <c r="B27" i="27"/>
  <c r="F479" i="27"/>
  <c r="B16" i="27"/>
  <c r="H382" i="27"/>
  <c r="H30" i="27"/>
  <c r="F334" i="27"/>
  <c r="G40" i="27"/>
  <c r="H366" i="27"/>
  <c r="G12" i="27"/>
  <c r="J316" i="27"/>
  <c r="F38" i="27"/>
  <c r="G150" i="27"/>
  <c r="A165" i="27"/>
  <c r="E236" i="27"/>
  <c r="H496" i="27"/>
  <c r="G229" i="27"/>
  <c r="J501" i="27"/>
  <c r="I409" i="27"/>
  <c r="G303" i="27"/>
  <c r="H165" i="27"/>
  <c r="H284" i="27"/>
  <c r="C420" i="27"/>
  <c r="G386" i="27"/>
  <c r="I339" i="27"/>
  <c r="G210" i="27"/>
  <c r="A9" i="27"/>
  <c r="J216" i="27"/>
  <c r="E29" i="27"/>
  <c r="J347" i="27"/>
  <c r="I277" i="27"/>
  <c r="C69" i="27"/>
  <c r="H232" i="27"/>
  <c r="I164" i="27"/>
  <c r="J411" i="27"/>
  <c r="G357" i="27"/>
  <c r="J392" i="27"/>
  <c r="G298" i="27"/>
  <c r="J332" i="27"/>
  <c r="J108" i="27"/>
  <c r="F429" i="27"/>
  <c r="A10" i="27"/>
  <c r="I111" i="27"/>
  <c r="C16" i="27"/>
  <c r="E284" i="27"/>
  <c r="H189" i="27"/>
  <c r="H113" i="27"/>
  <c r="I207" i="27"/>
  <c r="C321" i="27"/>
  <c r="J49" i="27"/>
  <c r="I113" i="27"/>
  <c r="J470" i="27"/>
  <c r="H491" i="27"/>
  <c r="E461" i="27"/>
  <c r="I279" i="27"/>
  <c r="I315" i="27"/>
  <c r="I415" i="27"/>
  <c r="G402" i="27"/>
  <c r="I155" i="27"/>
  <c r="J180" i="27"/>
  <c r="B180" i="27" s="1"/>
  <c r="E372" i="27"/>
  <c r="E74" i="27"/>
  <c r="F327" i="27"/>
  <c r="H415" i="27"/>
  <c r="J90" i="27"/>
  <c r="H358" i="27"/>
  <c r="I178" i="27"/>
  <c r="G308" i="27"/>
  <c r="E306" i="27"/>
  <c r="G90" i="27"/>
  <c r="E483" i="27"/>
  <c r="E221" i="27"/>
  <c r="J388" i="27"/>
  <c r="G312" i="27"/>
  <c r="G436" i="27"/>
  <c r="G246" i="27"/>
  <c r="F234" i="27"/>
  <c r="F445" i="27"/>
  <c r="F195" i="27"/>
  <c r="G353" i="27"/>
  <c r="J246" i="27"/>
  <c r="A246" i="27" s="1"/>
  <c r="F319" i="27"/>
  <c r="J45" i="27"/>
  <c r="I234" i="27"/>
  <c r="A46" i="27"/>
  <c r="I500" i="27"/>
  <c r="I154" i="27"/>
  <c r="I410" i="27"/>
  <c r="E485" i="27"/>
  <c r="I84" i="27"/>
  <c r="H131" i="27"/>
  <c r="G138" i="27"/>
  <c r="F347" i="27"/>
  <c r="J327" i="27"/>
  <c r="E196" i="27"/>
  <c r="I347" i="27"/>
  <c r="I75" i="27"/>
  <c r="G451" i="27"/>
  <c r="J25" i="27"/>
  <c r="E497" i="27"/>
  <c r="J426" i="27"/>
  <c r="F292" i="27"/>
  <c r="H90" i="27"/>
  <c r="C460" i="27"/>
  <c r="G424" i="27"/>
  <c r="J449" i="27"/>
  <c r="G483" i="27"/>
  <c r="G477" i="27"/>
  <c r="G263" i="27"/>
  <c r="H473" i="27"/>
  <c r="A218" i="27"/>
  <c r="G285" i="27"/>
  <c r="I472" i="27"/>
  <c r="H37" i="27"/>
  <c r="G334" i="27"/>
  <c r="I340" i="27"/>
  <c r="E65" i="27"/>
  <c r="E106" i="27"/>
  <c r="H257" i="27"/>
  <c r="F295" i="27"/>
  <c r="H325" i="27"/>
  <c r="H307" i="27"/>
  <c r="E155" i="27"/>
  <c r="H301" i="27"/>
  <c r="H20" i="27"/>
  <c r="E204" i="27"/>
  <c r="J346" i="27"/>
  <c r="J500" i="27"/>
  <c r="G313" i="27"/>
  <c r="J480" i="27"/>
  <c r="I309" i="27"/>
  <c r="F43" i="27"/>
  <c r="I478" i="27"/>
  <c r="I344" i="27"/>
  <c r="I140" i="27"/>
  <c r="J494" i="27"/>
  <c r="H290" i="27"/>
  <c r="I381" i="27"/>
  <c r="I325" i="27"/>
  <c r="E313" i="27"/>
  <c r="J284" i="27"/>
  <c r="I206" i="27"/>
  <c r="F237" i="27"/>
  <c r="E296" i="27"/>
  <c r="J304" i="27"/>
  <c r="J417" i="27"/>
  <c r="E267" i="27"/>
  <c r="E419" i="27"/>
  <c r="I330" i="27"/>
  <c r="F183" i="27"/>
  <c r="J55" i="27"/>
  <c r="A55" i="27" s="1"/>
  <c r="J307" i="27"/>
  <c r="G277" i="27"/>
  <c r="C246" i="27"/>
  <c r="E437" i="27"/>
  <c r="I219" i="27"/>
  <c r="G420" i="27"/>
  <c r="J402" i="27"/>
  <c r="A402" i="27" s="1"/>
  <c r="G355" i="27"/>
  <c r="J464" i="27"/>
  <c r="J35" i="27"/>
  <c r="G394" i="27"/>
  <c r="F391" i="27"/>
  <c r="J95" i="27"/>
  <c r="I324" i="27"/>
  <c r="J386" i="27"/>
  <c r="I53" i="27"/>
  <c r="F394" i="27"/>
  <c r="G157" i="27"/>
  <c r="E234" i="27"/>
  <c r="F393" i="27"/>
  <c r="I220" i="27"/>
  <c r="E399" i="27"/>
  <c r="I497" i="27"/>
  <c r="I218" i="27"/>
  <c r="H187" i="27"/>
  <c r="I77" i="27"/>
  <c r="J94" i="27"/>
  <c r="E194" i="27"/>
  <c r="F273" i="27"/>
  <c r="F484" i="27"/>
  <c r="F332" i="27"/>
  <c r="C480" i="27"/>
  <c r="E395" i="27"/>
  <c r="E307" i="27"/>
  <c r="I193" i="27"/>
  <c r="G367" i="27"/>
  <c r="F163" i="27"/>
  <c r="G64" i="27"/>
  <c r="E18" i="27"/>
  <c r="H276" i="27"/>
  <c r="B68" i="27"/>
  <c r="C181" i="27"/>
  <c r="H452" i="27"/>
  <c r="J41" i="27"/>
  <c r="F465" i="27"/>
  <c r="G273" i="27"/>
  <c r="F400" i="27"/>
  <c r="F263" i="27"/>
  <c r="G307" i="27"/>
  <c r="I285" i="27"/>
  <c r="A45" i="27"/>
  <c r="J89" i="27"/>
  <c r="H425" i="27"/>
  <c r="J194" i="27"/>
  <c r="E405" i="27"/>
  <c r="J243" i="27"/>
  <c r="G260" i="27"/>
  <c r="I363" i="27"/>
  <c r="E443" i="27"/>
  <c r="F417" i="27"/>
  <c r="J360" i="27"/>
  <c r="G164" i="27"/>
  <c r="B420" i="27"/>
  <c r="H442" i="27"/>
  <c r="B243" i="27"/>
  <c r="J281" i="27"/>
  <c r="B284" i="27"/>
  <c r="F51" i="27"/>
  <c r="F206" i="27"/>
  <c r="E140" i="27"/>
  <c r="E41" i="27"/>
  <c r="I382" i="27"/>
  <c r="I341" i="27"/>
  <c r="I383" i="27"/>
  <c r="G177" i="27"/>
  <c r="I313" i="27"/>
  <c r="J300" i="27"/>
  <c r="F141" i="27"/>
  <c r="F67" i="27"/>
  <c r="G276" i="27"/>
  <c r="J309" i="27"/>
  <c r="F389" i="27"/>
  <c r="C112" i="27"/>
  <c r="J363" i="27"/>
  <c r="H498" i="27"/>
  <c r="H252" i="27"/>
  <c r="G44" i="27"/>
  <c r="E84" i="27"/>
  <c r="G173" i="27"/>
  <c r="E32" i="27"/>
  <c r="G348" i="27"/>
  <c r="H112" i="27"/>
  <c r="J104" i="27"/>
  <c r="E394" i="27"/>
  <c r="E477" i="27"/>
  <c r="J303" i="27"/>
  <c r="B46" i="27"/>
  <c r="I430" i="27"/>
  <c r="F103" i="27"/>
  <c r="E184" i="27"/>
  <c r="B77" i="27"/>
  <c r="E367" i="27"/>
  <c r="E30" i="27"/>
  <c r="B29" i="27"/>
  <c r="C453" i="27"/>
  <c r="F209" i="27"/>
  <c r="E331" i="27"/>
  <c r="G359" i="27"/>
  <c r="E185" i="27"/>
  <c r="B165" i="27"/>
  <c r="J466" i="27"/>
  <c r="E108" i="27"/>
  <c r="J353" i="27"/>
  <c r="H316" i="27"/>
  <c r="G156" i="27"/>
  <c r="A204" i="27"/>
  <c r="A426" i="27"/>
  <c r="H92" i="27"/>
  <c r="G87" i="27"/>
  <c r="J37" i="27"/>
  <c r="F471" i="27"/>
  <c r="E467" i="27"/>
  <c r="G139" i="27"/>
  <c r="E469" i="27"/>
  <c r="H384" i="27"/>
  <c r="F350" i="27"/>
  <c r="I282" i="27"/>
  <c r="B84" i="27"/>
  <c r="F399" i="27"/>
  <c r="A150" i="27"/>
  <c r="H52" i="27"/>
  <c r="F312" i="27"/>
  <c r="B150" i="27"/>
  <c r="F32" i="27"/>
  <c r="J222" i="27"/>
  <c r="E259" i="27"/>
  <c r="F255" i="27"/>
  <c r="J485" i="27"/>
  <c r="J350" i="27"/>
  <c r="G36" i="27"/>
  <c r="E340" i="27"/>
  <c r="E338" i="27"/>
  <c r="G106" i="27"/>
  <c r="I348" i="27"/>
  <c r="I387" i="27"/>
  <c r="I295" i="27"/>
  <c r="I451" i="27"/>
  <c r="I353" i="27"/>
  <c r="E206" i="27"/>
  <c r="E465" i="27"/>
  <c r="H380" i="27"/>
  <c r="F91" i="27"/>
  <c r="I329" i="27"/>
  <c r="I400" i="27"/>
  <c r="F338" i="27"/>
  <c r="I239" i="27"/>
  <c r="E49" i="27"/>
  <c r="E263" i="27"/>
  <c r="F117" i="27"/>
  <c r="H99" i="27"/>
  <c r="H43" i="27"/>
  <c r="J110" i="27"/>
  <c r="E111" i="27"/>
  <c r="E183" i="27"/>
  <c r="A17" i="27"/>
  <c r="I85" i="27"/>
  <c r="J369" i="27"/>
  <c r="C369" i="27" s="1"/>
  <c r="J458" i="27"/>
  <c r="E105" i="27"/>
  <c r="G165" i="27"/>
  <c r="J430" i="27"/>
  <c r="C430" i="27" s="1"/>
  <c r="I180" i="27"/>
  <c r="G204" i="27"/>
  <c r="H152" i="27"/>
  <c r="F397" i="27"/>
  <c r="E160" i="27"/>
  <c r="E335" i="27"/>
  <c r="I450" i="27"/>
  <c r="G160" i="27"/>
  <c r="G93" i="27"/>
  <c r="G79" i="27"/>
  <c r="G321" i="27"/>
  <c r="F250" i="27"/>
  <c r="G261" i="27"/>
  <c r="J59" i="27"/>
  <c r="E447" i="27"/>
  <c r="G459" i="27"/>
  <c r="I194" i="27"/>
  <c r="G194" i="27"/>
  <c r="F371" i="27"/>
  <c r="G72" i="27"/>
  <c r="F497" i="27"/>
  <c r="I187" i="27"/>
  <c r="B9" i="27"/>
  <c r="F385" i="27"/>
  <c r="I294" i="27"/>
  <c r="J329" i="27"/>
  <c r="J80" i="27"/>
  <c r="J117" i="27"/>
  <c r="I297" i="27"/>
  <c r="F218" i="27"/>
  <c r="G338" i="27"/>
  <c r="J446" i="27"/>
  <c r="G440" i="27"/>
  <c r="J200" i="27"/>
  <c r="I121" i="27"/>
  <c r="E376" i="27"/>
  <c r="I190" i="27"/>
  <c r="F57" i="27"/>
  <c r="E391" i="27"/>
  <c r="E227" i="27"/>
  <c r="J324" i="27"/>
  <c r="H104" i="27"/>
  <c r="B218" i="27"/>
  <c r="H303" i="27"/>
  <c r="H238" i="27"/>
  <c r="I204" i="27"/>
  <c r="G209" i="27"/>
  <c r="I21" i="27"/>
  <c r="F63" i="27"/>
  <c r="J196" i="27"/>
  <c r="A11" i="27"/>
  <c r="F296" i="27"/>
  <c r="I270" i="27"/>
  <c r="H266" i="27"/>
  <c r="I129" i="27"/>
  <c r="J217" i="27"/>
  <c r="F223" i="27"/>
  <c r="F173" i="27"/>
  <c r="F297" i="27"/>
  <c r="G94" i="27"/>
  <c r="I419" i="27"/>
  <c r="E370" i="27"/>
  <c r="G272" i="27"/>
  <c r="H161" i="27"/>
  <c r="E10" i="27"/>
  <c r="G170" i="27"/>
  <c r="J484" i="27"/>
  <c r="A484" i="27" s="1"/>
  <c r="I14" i="27"/>
  <c r="E253" i="27"/>
  <c r="I421" i="27"/>
  <c r="H449" i="27"/>
  <c r="I300" i="27"/>
  <c r="G47" i="27"/>
  <c r="J432" i="27"/>
  <c r="E357" i="27"/>
  <c r="H278" i="27"/>
  <c r="J161" i="27"/>
  <c r="A161" i="27" s="1"/>
  <c r="H182" i="27"/>
  <c r="H229" i="27"/>
  <c r="H448" i="27"/>
  <c r="G203" i="27"/>
  <c r="G241" i="27"/>
  <c r="G46" i="27"/>
  <c r="H164" i="27"/>
  <c r="E26" i="27"/>
  <c r="J385" i="27"/>
  <c r="J413" i="27"/>
  <c r="B413" i="27" s="1"/>
  <c r="E336" i="27"/>
  <c r="G360" i="27"/>
  <c r="F137" i="27"/>
  <c r="G412" i="27"/>
  <c r="F12" i="27"/>
  <c r="J102" i="27"/>
  <c r="E235" i="27"/>
  <c r="E24" i="27"/>
  <c r="E60" i="27"/>
  <c r="I243" i="27"/>
  <c r="G248" i="27"/>
  <c r="J390" i="27"/>
  <c r="C390" i="27" s="1"/>
  <c r="H150" i="27"/>
  <c r="F348" i="27"/>
  <c r="G236" i="27"/>
  <c r="F188" i="27"/>
  <c r="C46" i="27"/>
  <c r="F440" i="27"/>
  <c r="E293" i="27"/>
  <c r="H317" i="27"/>
  <c r="J189" i="27"/>
  <c r="C189" i="27" s="1"/>
  <c r="I126" i="27"/>
  <c r="I28" i="27"/>
  <c r="F253" i="27"/>
  <c r="J381" i="27"/>
  <c r="J173" i="27"/>
  <c r="B173" i="27" s="1"/>
  <c r="H157" i="27"/>
  <c r="B69" i="27"/>
  <c r="H39" i="27"/>
  <c r="E120" i="27"/>
  <c r="C327" i="27"/>
  <c r="I32" i="27"/>
  <c r="H322" i="27"/>
  <c r="E217" i="27"/>
  <c r="J351" i="27"/>
  <c r="C351" i="27" s="1"/>
  <c r="F21" i="27"/>
  <c r="I20" i="27"/>
  <c r="J198" i="27"/>
  <c r="I199" i="27"/>
  <c r="E215" i="27"/>
  <c r="A350" i="27"/>
  <c r="E163" i="27"/>
  <c r="H200" i="27"/>
  <c r="F318" i="27"/>
  <c r="H95" i="27"/>
  <c r="C183" i="27"/>
  <c r="I370" i="27"/>
  <c r="G363" i="27"/>
  <c r="G470" i="27"/>
  <c r="J295" i="27"/>
  <c r="G43" i="27"/>
  <c r="I310" i="27"/>
  <c r="J212" i="27"/>
  <c r="G366" i="27"/>
  <c r="H394" i="27"/>
  <c r="E430" i="27"/>
  <c r="G22" i="27"/>
  <c r="C446" i="27"/>
  <c r="E8" i="27"/>
  <c r="I56" i="27"/>
  <c r="E348" i="27"/>
  <c r="F434" i="27"/>
  <c r="G407" i="27"/>
  <c r="E93" i="27"/>
  <c r="G430" i="27"/>
  <c r="G8" i="27"/>
  <c r="H283" i="27"/>
  <c r="G83" i="27"/>
  <c r="H263" i="27"/>
  <c r="C318" i="27"/>
  <c r="I245" i="27"/>
  <c r="E466" i="27"/>
  <c r="J78" i="27"/>
  <c r="E52" i="27"/>
  <c r="E69" i="27"/>
  <c r="J48" i="27"/>
  <c r="E297" i="27"/>
  <c r="G193" i="27"/>
  <c r="J36" i="27"/>
  <c r="H497" i="27"/>
  <c r="G429" i="27"/>
  <c r="F377" i="27"/>
  <c r="B237" i="27"/>
  <c r="B500" i="27"/>
  <c r="C245" i="27"/>
  <c r="I133" i="27"/>
  <c r="J157" i="27"/>
  <c r="E260" i="27"/>
  <c r="F97" i="27"/>
  <c r="B451" i="27"/>
  <c r="C86" i="27"/>
  <c r="C234" i="27"/>
  <c r="E198" i="27"/>
  <c r="B187" i="27"/>
  <c r="J115" i="27"/>
  <c r="E55" i="27"/>
  <c r="F476" i="27"/>
  <c r="I63" i="27"/>
  <c r="E499" i="27"/>
  <c r="J239" i="27"/>
  <c r="F207" i="27"/>
  <c r="J440" i="27"/>
  <c r="E42" i="27"/>
  <c r="G295" i="27"/>
  <c r="H94" i="27"/>
  <c r="F370" i="27"/>
  <c r="F29" i="27"/>
  <c r="E262" i="27"/>
  <c r="E339" i="27"/>
  <c r="G330" i="27"/>
  <c r="H101" i="27"/>
  <c r="H153" i="27"/>
  <c r="C298" i="27"/>
  <c r="B293" i="27"/>
  <c r="E245" i="27"/>
  <c r="J28" i="27"/>
  <c r="H207" i="27"/>
  <c r="G278" i="27"/>
  <c r="H281" i="27"/>
  <c r="C464" i="27"/>
  <c r="F451" i="27"/>
  <c r="J129" i="27"/>
  <c r="C435" i="27"/>
  <c r="B47" i="27"/>
  <c r="I50" i="27"/>
  <c r="F135" i="27"/>
  <c r="E61" i="27"/>
  <c r="E299" i="27"/>
  <c r="H209" i="27"/>
  <c r="G422" i="27"/>
  <c r="E130" i="27"/>
  <c r="J74" i="27"/>
  <c r="B74" i="27" s="1"/>
  <c r="J107" i="27"/>
  <c r="A107" i="27" s="1"/>
  <c r="F105" i="27"/>
  <c r="F365" i="27"/>
  <c r="J153" i="27"/>
  <c r="H50" i="27"/>
  <c r="I281" i="27"/>
  <c r="J271" i="27"/>
  <c r="C271" i="27" s="1"/>
  <c r="J421" i="27"/>
  <c r="J344" i="27"/>
  <c r="J156" i="27"/>
  <c r="I107" i="27"/>
  <c r="F384" i="27"/>
  <c r="J209" i="27"/>
  <c r="B209" i="27" s="1"/>
  <c r="F90" i="27"/>
  <c r="E432" i="27"/>
  <c r="F69" i="27"/>
  <c r="G167" i="27"/>
  <c r="G163" i="27"/>
  <c r="F96" i="27"/>
  <c r="H255" i="27"/>
  <c r="J62" i="27"/>
  <c r="G256" i="27"/>
  <c r="F279" i="27"/>
  <c r="J228" i="27"/>
  <c r="C228" i="27" s="1"/>
  <c r="F149" i="27"/>
  <c r="E385" i="27"/>
  <c r="I71" i="27"/>
  <c r="J39" i="27"/>
  <c r="C39" i="27" s="1"/>
  <c r="J366" i="27"/>
  <c r="H8" i="27"/>
  <c r="E257" i="27"/>
  <c r="E377" i="27"/>
  <c r="G345" i="27"/>
  <c r="F73" i="27"/>
  <c r="I414" i="27"/>
  <c r="H97" i="27"/>
  <c r="F41" i="27"/>
  <c r="F341" i="27"/>
  <c r="G78" i="27"/>
  <c r="I283" i="27"/>
  <c r="E286" i="27"/>
  <c r="F287" i="27"/>
  <c r="H274" i="27"/>
  <c r="J479" i="27"/>
  <c r="E298" i="27"/>
  <c r="J178" i="27"/>
  <c r="F427" i="27"/>
  <c r="I51" i="27"/>
  <c r="E428" i="27"/>
  <c r="J172" i="27"/>
  <c r="F24" i="27"/>
  <c r="G473" i="27"/>
  <c r="J31" i="27"/>
  <c r="J487" i="27"/>
  <c r="I67" i="27"/>
  <c r="G339" i="27"/>
  <c r="H177" i="27"/>
  <c r="G264" i="27"/>
  <c r="I47" i="27"/>
  <c r="B318" i="27"/>
  <c r="A290" i="27"/>
  <c r="E175" i="27"/>
  <c r="H168" i="27"/>
  <c r="I68" i="27"/>
  <c r="H419" i="27"/>
  <c r="F199" i="27"/>
  <c r="I10" i="27"/>
  <c r="E135" i="27"/>
  <c r="C114" i="27"/>
  <c r="E44" i="27"/>
  <c r="E454" i="27"/>
  <c r="F469" i="27"/>
  <c r="C272" i="27"/>
  <c r="J43" i="27"/>
  <c r="H154" i="27"/>
  <c r="H26" i="27"/>
  <c r="I110" i="27"/>
  <c r="F303" i="27"/>
  <c r="H480" i="27"/>
  <c r="F170" i="27"/>
  <c r="C102" i="27"/>
  <c r="B266" i="27"/>
  <c r="B161" i="27"/>
  <c r="F442" i="27"/>
  <c r="A136" i="27"/>
  <c r="F311" i="27"/>
  <c r="B390" i="27"/>
  <c r="H372" i="27"/>
  <c r="H201" i="27"/>
  <c r="F392" i="27"/>
  <c r="I135" i="27"/>
  <c r="G17" i="27"/>
  <c r="G385" i="27"/>
  <c r="H332" i="27"/>
  <c r="H57" i="27"/>
  <c r="H120" i="27"/>
  <c r="E452" i="27"/>
  <c r="B479" i="27"/>
  <c r="C205" i="27"/>
  <c r="E156" i="27"/>
  <c r="G413" i="27"/>
  <c r="A221" i="27"/>
  <c r="E139" i="27"/>
  <c r="F20" i="27"/>
  <c r="E153" i="27"/>
  <c r="E187" i="27"/>
  <c r="F475" i="27"/>
  <c r="A302" i="27"/>
  <c r="G244" i="27"/>
  <c r="E92" i="27"/>
  <c r="G84" i="27"/>
  <c r="E75" i="27"/>
  <c r="E351" i="27"/>
  <c r="C317" i="27"/>
  <c r="F309" i="27"/>
  <c r="C77" i="27"/>
  <c r="I350" i="27"/>
  <c r="F457" i="27"/>
  <c r="F258" i="27"/>
  <c r="J333" i="27"/>
  <c r="I464" i="27"/>
  <c r="H206" i="27"/>
  <c r="H75" i="27"/>
  <c r="H15" i="27"/>
  <c r="I332" i="27"/>
  <c r="E321" i="27"/>
  <c r="I174" i="27"/>
  <c r="H398" i="27"/>
  <c r="H294" i="27"/>
  <c r="H40" i="27"/>
  <c r="H455" i="27"/>
  <c r="I352" i="27"/>
  <c r="G328" i="27"/>
  <c r="C493" i="27"/>
  <c r="E224" i="27"/>
  <c r="H128" i="27"/>
  <c r="I422" i="27"/>
  <c r="J496" i="27"/>
  <c r="I127" i="27"/>
  <c r="J20" i="27"/>
  <c r="I156" i="27"/>
  <c r="I306" i="27"/>
  <c r="I153" i="27"/>
  <c r="I22" i="27"/>
  <c r="F441" i="27"/>
  <c r="H199" i="27"/>
  <c r="H412" i="27"/>
  <c r="H139" i="27"/>
  <c r="J339" i="27"/>
  <c r="F463" i="27"/>
  <c r="I496" i="27"/>
  <c r="I318" i="27"/>
  <c r="H80" i="27"/>
  <c r="E272" i="27"/>
  <c r="H33" i="27"/>
  <c r="E86" i="27"/>
  <c r="E136" i="27"/>
  <c r="I31" i="27"/>
  <c r="B359" i="27"/>
  <c r="J144" i="27"/>
  <c r="B144" i="27" s="1"/>
  <c r="J490" i="27"/>
  <c r="I216" i="27"/>
  <c r="H55" i="27"/>
  <c r="F247" i="27"/>
  <c r="J219" i="27"/>
  <c r="G154" i="27"/>
  <c r="F478" i="27"/>
  <c r="E16" i="27"/>
  <c r="I473" i="27"/>
  <c r="H306" i="27"/>
  <c r="G486" i="27"/>
  <c r="G445" i="27"/>
  <c r="F431" i="27"/>
  <c r="E147" i="27"/>
  <c r="A493" i="27"/>
  <c r="I25" i="27"/>
  <c r="A451" i="27"/>
  <c r="A284" i="27"/>
  <c r="A233" i="27"/>
  <c r="F300" i="27"/>
  <c r="J314" i="27"/>
  <c r="F205" i="27"/>
  <c r="G283" i="27"/>
  <c r="E78" i="27"/>
  <c r="E118" i="27"/>
  <c r="H160" i="27"/>
  <c r="A86" i="27"/>
  <c r="A412" i="27"/>
  <c r="E333" i="27"/>
  <c r="C84" i="27"/>
  <c r="J92" i="27"/>
  <c r="G258" i="27"/>
  <c r="I322" i="27"/>
  <c r="A404" i="27"/>
  <c r="F210" i="27"/>
  <c r="H79" i="27"/>
  <c r="A92" i="27"/>
  <c r="I91" i="27"/>
  <c r="J354" i="27"/>
  <c r="J457" i="27"/>
  <c r="C59" i="27"/>
  <c r="E200" i="27"/>
  <c r="E126" i="27"/>
  <c r="E96" i="27"/>
  <c r="J356" i="27"/>
  <c r="E246" i="27"/>
  <c r="G245" i="27"/>
  <c r="A164" i="27"/>
  <c r="F333" i="27"/>
  <c r="F119" i="27"/>
  <c r="I106" i="27"/>
  <c r="E379" i="27"/>
  <c r="H81" i="27"/>
  <c r="H216" i="27"/>
  <c r="C432" i="27"/>
  <c r="G99" i="27"/>
  <c r="E164" i="27"/>
  <c r="E290" i="27"/>
  <c r="G128" i="27"/>
  <c r="I86" i="27"/>
  <c r="B183" i="27"/>
  <c r="J120" i="27"/>
  <c r="E95" i="27"/>
  <c r="I437" i="27"/>
  <c r="F330" i="27"/>
  <c r="G291" i="27"/>
  <c r="C385" i="27"/>
  <c r="A432" i="27"/>
  <c r="C404" i="27"/>
  <c r="F85" i="27"/>
  <c r="F277" i="27"/>
  <c r="I9" i="27"/>
  <c r="G399" i="27"/>
  <c r="C257" i="27"/>
  <c r="H354" i="27"/>
  <c r="E332" i="27"/>
  <c r="E375" i="27"/>
  <c r="H477" i="27"/>
  <c r="C92" i="27"/>
  <c r="G191" i="27"/>
  <c r="H136" i="27"/>
  <c r="H417" i="27"/>
  <c r="J175" i="27"/>
  <c r="J261" i="27"/>
  <c r="J249" i="27"/>
  <c r="F77" i="27"/>
  <c r="I254" i="27"/>
  <c r="G463" i="27"/>
  <c r="A490" i="27"/>
  <c r="A47" i="27"/>
  <c r="B416" i="27"/>
  <c r="A108" i="27"/>
  <c r="C157" i="27"/>
  <c r="B342" i="27"/>
  <c r="A461" i="27"/>
  <c r="F298" i="27"/>
  <c r="I327" i="27"/>
  <c r="E408" i="27"/>
  <c r="A128" i="27"/>
  <c r="E182" i="27"/>
  <c r="H10" i="27"/>
  <c r="C17" i="27"/>
  <c r="F344" i="27"/>
  <c r="E230" i="27"/>
  <c r="J425" i="27"/>
  <c r="A339" i="27"/>
  <c r="G172" i="27"/>
  <c r="E328" i="27"/>
  <c r="J384" i="27"/>
  <c r="A487" i="27"/>
  <c r="B48" i="27"/>
  <c r="A12" i="27"/>
  <c r="G226" i="27"/>
  <c r="G184" i="27"/>
  <c r="H32" i="27"/>
  <c r="E352" i="27"/>
  <c r="I316" i="27"/>
  <c r="B329" i="27"/>
  <c r="I163" i="27"/>
  <c r="H426" i="27"/>
  <c r="J179" i="27"/>
  <c r="B360" i="27"/>
  <c r="G279" i="27"/>
  <c r="A95" i="27"/>
  <c r="H495" i="27"/>
  <c r="B425" i="27"/>
  <c r="H145" i="27"/>
  <c r="G218" i="27"/>
  <c r="E202" i="27"/>
  <c r="B439" i="27"/>
  <c r="F423" i="27"/>
  <c r="B56" i="27"/>
  <c r="I357" i="27"/>
  <c r="F194" i="27"/>
  <c r="B347" i="27"/>
  <c r="A187" i="27"/>
  <c r="C485" i="27"/>
  <c r="C462" i="27"/>
  <c r="F299" i="27"/>
  <c r="H210" i="27"/>
  <c r="F48" i="27"/>
  <c r="G409" i="27"/>
  <c r="F387" i="27"/>
  <c r="A346" i="27"/>
  <c r="F152" i="27"/>
  <c r="H430" i="27"/>
  <c r="H14" i="27"/>
  <c r="H353" i="27"/>
  <c r="F155" i="27"/>
  <c r="J275" i="27"/>
  <c r="F189" i="27"/>
  <c r="G9" i="27"/>
  <c r="B129" i="27"/>
  <c r="A169" i="27"/>
  <c r="J331" i="27"/>
  <c r="J88" i="27"/>
  <c r="F215" i="27"/>
  <c r="J235" i="27"/>
  <c r="A189" i="27"/>
  <c r="A14" i="27"/>
  <c r="E285" i="27"/>
  <c r="H335" i="27"/>
  <c r="F284" i="27"/>
  <c r="F176" i="27"/>
  <c r="H211" i="27"/>
  <c r="A347" i="27"/>
  <c r="E487" i="27"/>
  <c r="B42" i="27"/>
  <c r="F345" i="27"/>
  <c r="A106" i="27"/>
  <c r="B257" i="27"/>
  <c r="F162" i="27"/>
  <c r="E73" i="27"/>
  <c r="J54" i="27"/>
  <c r="J401" i="27"/>
  <c r="A183" i="27"/>
  <c r="H269" i="27"/>
  <c r="H74" i="27"/>
  <c r="A440" i="27"/>
  <c r="C197" i="27"/>
  <c r="B252" i="27"/>
  <c r="F358" i="27"/>
  <c r="H234" i="27"/>
  <c r="B131" i="27"/>
  <c r="I364" i="27"/>
  <c r="F437" i="27"/>
  <c r="B370" i="27"/>
  <c r="I293" i="27"/>
  <c r="E207" i="27"/>
  <c r="H245" i="27"/>
  <c r="E291" i="27"/>
  <c r="J202" i="27"/>
  <c r="B432" i="27"/>
  <c r="A181" i="27"/>
  <c r="G148" i="27"/>
  <c r="F178" i="27"/>
  <c r="C276" i="27"/>
  <c r="E456" i="27"/>
  <c r="C342" i="27"/>
  <c r="B227" i="27"/>
  <c r="G493" i="27"/>
  <c r="B485" i="27"/>
  <c r="B429" i="27"/>
  <c r="A236" i="27"/>
  <c r="H268" i="27"/>
  <c r="A62" i="27"/>
  <c r="J134" i="27"/>
  <c r="A178" i="27"/>
  <c r="F198" i="27"/>
  <c r="F395" i="27"/>
  <c r="F100" i="27"/>
  <c r="G127" i="27"/>
  <c r="C120" i="27"/>
  <c r="B363" i="27"/>
  <c r="E450" i="27"/>
  <c r="A257" i="27"/>
  <c r="A94" i="27"/>
  <c r="G32" i="27"/>
  <c r="G392" i="27"/>
  <c r="C331" i="27"/>
  <c r="I147" i="27"/>
  <c r="C95" i="27"/>
  <c r="G466" i="27"/>
  <c r="A133" i="27"/>
  <c r="B384" i="27"/>
  <c r="F456" i="27"/>
  <c r="B381" i="27"/>
  <c r="C70" i="27"/>
  <c r="B295" i="27"/>
  <c r="F289" i="27"/>
  <c r="G387" i="27"/>
  <c r="E323" i="27"/>
  <c r="J127" i="27"/>
  <c r="B202" i="27"/>
  <c r="B127" i="27"/>
  <c r="B109" i="27"/>
  <c r="B217" i="27"/>
  <c r="E362" i="27"/>
  <c r="F466" i="27"/>
  <c r="J63" i="27"/>
  <c r="H271" i="27"/>
  <c r="G318" i="27"/>
  <c r="E122" i="27"/>
  <c r="E81" i="27"/>
  <c r="E361" i="27"/>
  <c r="A360" i="27"/>
  <c r="F190" i="27"/>
  <c r="B28" i="27"/>
  <c r="E189" i="27"/>
  <c r="A194" i="27"/>
  <c r="B307" i="27"/>
  <c r="B25" i="27"/>
  <c r="B104" i="27"/>
  <c r="F101" i="27"/>
  <c r="G452" i="27"/>
  <c r="E76" i="27"/>
  <c r="F186" i="27"/>
  <c r="G55" i="27"/>
  <c r="H333" i="27"/>
  <c r="G495" i="27"/>
  <c r="H287" i="27"/>
  <c r="I447" i="27"/>
  <c r="J274" i="27"/>
  <c r="J30" i="27"/>
  <c r="F74" i="27"/>
  <c r="I64" i="27"/>
  <c r="I132" i="27"/>
  <c r="E458" i="27"/>
  <c r="J472" i="27"/>
  <c r="J376" i="27"/>
  <c r="G468" i="27"/>
  <c r="H427" i="27"/>
  <c r="J229" i="27"/>
  <c r="C229" i="27" s="1"/>
  <c r="I198" i="27"/>
  <c r="J367" i="27"/>
  <c r="C367" i="27" s="1"/>
  <c r="I397" i="27"/>
  <c r="J263" i="27"/>
  <c r="J383" i="27"/>
  <c r="A383" i="27" s="1"/>
  <c r="I423" i="27"/>
  <c r="G71" i="27"/>
  <c r="G471" i="27"/>
  <c r="E416" i="27"/>
  <c r="G346" i="27"/>
  <c r="B8" i="27"/>
  <c r="H423" i="27"/>
  <c r="F455" i="27"/>
  <c r="J499" i="27"/>
  <c r="J132" i="27"/>
  <c r="I446" i="27"/>
  <c r="I29" i="27"/>
  <c r="H247" i="27"/>
  <c r="G15" i="27"/>
  <c r="H424" i="27"/>
  <c r="I101" i="27"/>
  <c r="E143" i="27"/>
  <c r="I150" i="27"/>
  <c r="G433" i="27"/>
  <c r="I176" i="27"/>
  <c r="J119" i="27"/>
  <c r="F420" i="27"/>
  <c r="I171" i="27"/>
  <c r="A39" i="27"/>
  <c r="J325" i="27"/>
  <c r="A325" i="27" s="1"/>
  <c r="I442" i="27"/>
  <c r="C164" i="27"/>
  <c r="I389" i="27"/>
  <c r="E401" i="27"/>
  <c r="J301" i="27"/>
  <c r="C301" i="27" s="1"/>
  <c r="H296" i="27"/>
  <c r="F177" i="27"/>
  <c r="G380" i="27"/>
  <c r="F134" i="27"/>
  <c r="E317" i="27"/>
  <c r="J452" i="27"/>
  <c r="G230" i="27"/>
  <c r="F301" i="27"/>
  <c r="G247" i="27"/>
  <c r="B343" i="27"/>
  <c r="J433" i="27"/>
  <c r="A433" i="27" s="1"/>
  <c r="H149" i="27"/>
  <c r="H265" i="27"/>
  <c r="J410" i="27"/>
  <c r="J336" i="27"/>
  <c r="F257" i="27"/>
  <c r="E275" i="27"/>
  <c r="G484" i="27"/>
  <c r="H190" i="27"/>
  <c r="G255" i="27"/>
  <c r="I82" i="27"/>
  <c r="G221" i="27"/>
  <c r="B164" i="27"/>
  <c r="I36" i="27"/>
  <c r="J495" i="27"/>
  <c r="I248" i="27"/>
  <c r="B404" i="27"/>
  <c r="I143" i="27"/>
  <c r="J469" i="27"/>
  <c r="A59" i="27"/>
  <c r="J441" i="27"/>
  <c r="A441" i="27" s="1"/>
  <c r="J60" i="27"/>
  <c r="B433" i="27"/>
  <c r="G496" i="27"/>
  <c r="H47" i="27"/>
  <c r="C412" i="27"/>
  <c r="J288" i="27"/>
  <c r="H422" i="27"/>
  <c r="H219" i="27"/>
  <c r="G393" i="27"/>
  <c r="H18" i="27"/>
  <c r="A417" i="27"/>
  <c r="H67" i="27"/>
  <c r="F124" i="27"/>
  <c r="C58" i="27"/>
  <c r="B59" i="27"/>
  <c r="A124" i="27"/>
  <c r="I197" i="27"/>
  <c r="C176" i="27"/>
  <c r="E390" i="27"/>
  <c r="I380" i="27"/>
  <c r="C24" i="27"/>
  <c r="A449" i="27"/>
  <c r="G109" i="27"/>
  <c r="I417" i="27"/>
  <c r="C55" i="27"/>
  <c r="E434" i="27"/>
  <c r="C62" i="27"/>
  <c r="E265" i="27"/>
  <c r="I158" i="27"/>
  <c r="J166" i="27"/>
  <c r="H267" i="27"/>
  <c r="F179" i="27"/>
  <c r="F201" i="27"/>
  <c r="F212" i="27"/>
  <c r="E470" i="27"/>
  <c r="C429" i="27"/>
  <c r="A74" i="27"/>
  <c r="G306" i="27"/>
  <c r="G271" i="27"/>
  <c r="F151" i="27"/>
  <c r="H474" i="27"/>
  <c r="H318" i="27"/>
  <c r="E233" i="27"/>
  <c r="E369" i="27"/>
  <c r="E90" i="27"/>
  <c r="I57" i="27"/>
  <c r="C107" i="27"/>
  <c r="E384" i="27"/>
  <c r="F335" i="27"/>
  <c r="E386" i="27"/>
  <c r="J486" i="27"/>
  <c r="B486" i="27" s="1"/>
  <c r="H109" i="27"/>
  <c r="I149" i="27"/>
  <c r="A485" i="27"/>
  <c r="H29" i="27"/>
  <c r="I399" i="27"/>
  <c r="G439" i="27"/>
  <c r="I103" i="27"/>
  <c r="E457" i="27"/>
  <c r="J18" i="27"/>
  <c r="A18" i="27" s="1"/>
  <c r="I61" i="27"/>
  <c r="H401" i="27"/>
  <c r="H410" i="27"/>
  <c r="J103" i="27"/>
  <c r="G425" i="27"/>
  <c r="G309" i="27"/>
  <c r="I259" i="27"/>
  <c r="G16" i="27"/>
  <c r="B302" i="27"/>
  <c r="G462" i="27"/>
  <c r="H342" i="27"/>
  <c r="E318" i="27"/>
  <c r="I305" i="27"/>
  <c r="F34" i="27"/>
  <c r="H98" i="27"/>
  <c r="G400" i="27"/>
  <c r="J340" i="27"/>
  <c r="B340" i="27" s="1"/>
  <c r="C376" i="27"/>
  <c r="I35" i="27"/>
  <c r="C359" i="27"/>
  <c r="H387" i="27"/>
  <c r="J349" i="27"/>
  <c r="C349" i="27" s="1"/>
  <c r="J170" i="27"/>
  <c r="G56" i="27"/>
  <c r="H486" i="27"/>
  <c r="I40" i="27"/>
  <c r="E282" i="27"/>
  <c r="J177" i="27"/>
  <c r="C177" i="27" s="1"/>
  <c r="H376" i="27"/>
  <c r="G368" i="27"/>
  <c r="E349" i="27"/>
  <c r="C344" i="27"/>
  <c r="B462" i="27"/>
  <c r="H218" i="27"/>
  <c r="G231" i="27"/>
  <c r="G373" i="27"/>
  <c r="I108" i="27"/>
  <c r="A228" i="27"/>
  <c r="I272" i="27"/>
  <c r="H159" i="27"/>
  <c r="I406" i="27"/>
  <c r="H320" i="27"/>
  <c r="H475" i="27"/>
  <c r="G287" i="27"/>
  <c r="H56" i="27"/>
  <c r="F336" i="27"/>
  <c r="H379" i="27"/>
  <c r="G252" i="27"/>
  <c r="F419" i="27"/>
  <c r="J467" i="27"/>
  <c r="A467" i="27" s="1"/>
  <c r="I80" i="27"/>
  <c r="F30" i="27"/>
  <c r="G233" i="27"/>
  <c r="J143" i="27"/>
  <c r="B143" i="27" s="1"/>
  <c r="H66" i="27"/>
  <c r="J289" i="27"/>
  <c r="B289" i="27" s="1"/>
  <c r="G382" i="27"/>
  <c r="I338" i="27"/>
  <c r="H63" i="27"/>
  <c r="F59" i="27"/>
  <c r="J482" i="27"/>
  <c r="I308" i="27"/>
  <c r="F480" i="27"/>
  <c r="J75" i="27"/>
  <c r="B176" i="27"/>
  <c r="I58" i="27"/>
  <c r="H260" i="27"/>
  <c r="J355" i="27"/>
  <c r="J231" i="27"/>
  <c r="I452" i="27"/>
  <c r="F62" i="27"/>
  <c r="G447" i="27"/>
  <c r="I169" i="27"/>
  <c r="H54" i="27"/>
  <c r="J382" i="27"/>
  <c r="C382" i="27" s="1"/>
  <c r="I172" i="27"/>
  <c r="E316" i="27"/>
  <c r="E27" i="27"/>
  <c r="E441" i="27"/>
  <c r="I27" i="27"/>
  <c r="E371" i="27"/>
  <c r="G58" i="27"/>
  <c r="E324" i="27"/>
  <c r="G340" i="27"/>
  <c r="A141" i="27"/>
  <c r="C110" i="27"/>
  <c r="G33" i="27"/>
  <c r="G369" i="27"/>
  <c r="G426" i="27"/>
  <c r="E310" i="27"/>
  <c r="A208" i="27"/>
  <c r="E151" i="27"/>
  <c r="H466" i="27"/>
  <c r="H204" i="27"/>
  <c r="I200" i="27"/>
  <c r="E70" i="27"/>
  <c r="H397" i="27"/>
  <c r="I311" i="27"/>
  <c r="F328" i="27"/>
  <c r="C45" i="27"/>
  <c r="A453" i="27"/>
  <c r="F251" i="27"/>
  <c r="A270" i="27"/>
  <c r="H203" i="27"/>
  <c r="E345" i="27"/>
  <c r="G97" i="27"/>
  <c r="B386" i="27"/>
  <c r="F235" i="27"/>
  <c r="E115" i="27"/>
  <c r="F229" i="27"/>
  <c r="F464" i="27"/>
  <c r="J230" i="27"/>
  <c r="C230" i="27" s="1"/>
  <c r="B447" i="27"/>
  <c r="B136" i="27"/>
  <c r="C80" i="27"/>
  <c r="I463" i="27"/>
  <c r="I262" i="27"/>
  <c r="H285" i="27"/>
  <c r="A400" i="27"/>
  <c r="J232" i="27"/>
  <c r="E219" i="27"/>
  <c r="I137" i="27"/>
  <c r="G23" i="27"/>
  <c r="I250" i="27"/>
  <c r="I390" i="27"/>
  <c r="F308" i="27"/>
  <c r="E201" i="27"/>
  <c r="A69" i="27"/>
  <c r="G187" i="27"/>
  <c r="C124" i="27"/>
  <c r="A482" i="27"/>
  <c r="I354" i="27"/>
  <c r="I105" i="27"/>
  <c r="F376" i="27"/>
  <c r="E181" i="27"/>
  <c r="F342" i="27"/>
  <c r="J372" i="27"/>
  <c r="C372" i="27" s="1"/>
  <c r="C293" i="27"/>
  <c r="I303" i="27"/>
  <c r="I81" i="27"/>
  <c r="G116" i="27"/>
  <c r="B430" i="27"/>
  <c r="B171" i="27"/>
  <c r="G352" i="27"/>
  <c r="C165" i="27"/>
  <c r="C295" i="27"/>
  <c r="A117" i="27"/>
  <c r="J489" i="27"/>
  <c r="C25" i="27"/>
  <c r="B34" i="27"/>
  <c r="I321" i="27"/>
  <c r="A362" i="27"/>
  <c r="E88" i="27"/>
  <c r="G98" i="27"/>
  <c r="E412" i="27"/>
  <c r="E225" i="27"/>
  <c r="F25" i="27"/>
  <c r="J337" i="27"/>
  <c r="A337" i="27" s="1"/>
  <c r="C340" i="27"/>
  <c r="H259" i="27"/>
  <c r="J414" i="27"/>
  <c r="I275" i="27"/>
  <c r="G415" i="27"/>
  <c r="I393" i="27"/>
  <c r="F18" i="27"/>
  <c r="J471" i="27"/>
  <c r="A471" i="27" s="1"/>
  <c r="F293" i="27"/>
  <c r="I54" i="27"/>
  <c r="E208" i="27"/>
  <c r="G216" i="27"/>
  <c r="J111" i="27"/>
  <c r="I123" i="27"/>
  <c r="F483" i="27"/>
  <c r="E23" i="27"/>
  <c r="I418" i="27"/>
  <c r="E319" i="27"/>
  <c r="J85" i="27"/>
  <c r="G268" i="27"/>
  <c r="E142" i="27"/>
  <c r="F325" i="27"/>
  <c r="H460" i="27"/>
  <c r="H231" i="27"/>
  <c r="H185" i="27"/>
  <c r="H309" i="27"/>
  <c r="H334" i="27"/>
  <c r="H174" i="27"/>
  <c r="H438" i="27"/>
  <c r="H83" i="27"/>
  <c r="E491" i="27"/>
  <c r="E380" i="27"/>
  <c r="J130" i="27"/>
  <c r="H208" i="27"/>
  <c r="I358" i="27"/>
  <c r="J38" i="27"/>
  <c r="E277" i="27"/>
  <c r="J445" i="27"/>
  <c r="C445" i="27" s="1"/>
  <c r="B153" i="27"/>
  <c r="E423" i="27"/>
  <c r="G31" i="27"/>
  <c r="F79" i="27"/>
  <c r="G335" i="27"/>
  <c r="J474" i="27"/>
  <c r="H88" i="27"/>
  <c r="F148" i="27"/>
  <c r="I343" i="27"/>
  <c r="G371" i="27"/>
  <c r="F83" i="27"/>
  <c r="J459" i="27"/>
  <c r="J64" i="27"/>
  <c r="G388" i="27"/>
  <c r="I225" i="27"/>
  <c r="H444" i="27"/>
  <c r="J315" i="27"/>
  <c r="C315" i="27" s="1"/>
  <c r="H248" i="27"/>
  <c r="H17" i="27"/>
  <c r="B453" i="27"/>
  <c r="J146" i="27"/>
  <c r="I34" i="27"/>
  <c r="H124" i="27"/>
  <c r="I134" i="27"/>
  <c r="H457" i="27"/>
  <c r="F118" i="27"/>
  <c r="F156" i="27"/>
  <c r="G274" i="27"/>
  <c r="H295" i="27"/>
  <c r="J51" i="27"/>
  <c r="C51" i="27" s="1"/>
  <c r="G234" i="27"/>
  <c r="G240" i="27"/>
  <c r="F452" i="27"/>
  <c r="H115" i="27"/>
  <c r="H308" i="27"/>
  <c r="G356" i="27"/>
  <c r="J427" i="27"/>
  <c r="E209" i="27"/>
  <c r="E28" i="27"/>
  <c r="H256" i="27"/>
  <c r="C5" i="27"/>
  <c r="J98" i="27"/>
  <c r="G275" i="27"/>
  <c r="I301" i="27"/>
  <c r="B156" i="27"/>
  <c r="C375" i="27"/>
  <c r="G73" i="27"/>
  <c r="H340" i="27"/>
  <c r="I11" i="27"/>
  <c r="I388" i="27"/>
  <c r="J438" i="27"/>
  <c r="C151" i="27"/>
  <c r="J118" i="27"/>
  <c r="F380" i="27"/>
  <c r="F121" i="27"/>
  <c r="C217" i="27"/>
  <c r="C130" i="27"/>
  <c r="G288" i="27"/>
  <c r="I78" i="27"/>
  <c r="I475" i="27"/>
  <c r="F143" i="27"/>
  <c r="E87" i="27"/>
  <c r="G206" i="27"/>
  <c r="B45" i="27"/>
  <c r="I128" i="27"/>
  <c r="I201" i="27"/>
  <c r="B80" i="27"/>
  <c r="H100" i="27"/>
  <c r="F5" i="27"/>
  <c r="C302" i="27"/>
  <c r="C75" i="27"/>
  <c r="J214" i="27"/>
  <c r="J241" i="27"/>
  <c r="F267" i="27"/>
  <c r="E418" i="27"/>
  <c r="J248" i="27"/>
  <c r="G200" i="27"/>
  <c r="I148" i="27"/>
  <c r="A301" i="27"/>
  <c r="B424" i="27"/>
  <c r="I407" i="27"/>
  <c r="J368" i="27"/>
  <c r="C368" i="27" s="1"/>
  <c r="F401" i="27"/>
  <c r="I367" i="27"/>
  <c r="C494" i="27"/>
  <c r="B310" i="27"/>
  <c r="G476" i="27"/>
  <c r="G383" i="27"/>
  <c r="J207" i="27"/>
  <c r="J358" i="27"/>
  <c r="I274" i="27"/>
  <c r="B400" i="27"/>
  <c r="H282" i="27"/>
  <c r="E77" i="27"/>
  <c r="A304" i="27"/>
  <c r="I138" i="27"/>
  <c r="A380" i="27"/>
  <c r="B39" i="27"/>
  <c r="J312" i="27"/>
  <c r="J398" i="27"/>
  <c r="E53" i="27"/>
  <c r="E39" i="27"/>
  <c r="H416" i="27"/>
  <c r="C187" i="27"/>
  <c r="H270" i="27"/>
  <c r="F304" i="27"/>
  <c r="G126" i="27"/>
  <c r="I222" i="27"/>
  <c r="F362" i="27"/>
  <c r="E330" i="27"/>
  <c r="E358" i="27"/>
  <c r="G397" i="27"/>
  <c r="H476" i="27"/>
  <c r="I396" i="27"/>
  <c r="E439" i="27"/>
  <c r="F88" i="27"/>
  <c r="G242" i="27"/>
  <c r="J419" i="27"/>
  <c r="J139" i="27"/>
  <c r="F496" i="27"/>
  <c r="I237" i="27"/>
  <c r="F488" i="27"/>
  <c r="J481" i="27"/>
  <c r="A271" i="27"/>
  <c r="A8" i="27"/>
  <c r="A370" i="27"/>
  <c r="B214" i="27"/>
  <c r="A300" i="27"/>
  <c r="E12" i="27"/>
  <c r="J294" i="27"/>
  <c r="F115" i="27"/>
  <c r="H368" i="27"/>
  <c r="G280" i="27"/>
  <c r="J138" i="27"/>
  <c r="F320" i="27"/>
  <c r="B410" i="27"/>
  <c r="F382" i="27"/>
  <c r="A407" i="27"/>
  <c r="F200" i="27"/>
  <c r="J405" i="27"/>
  <c r="F191" i="27"/>
  <c r="J258" i="27"/>
  <c r="A176" i="27"/>
  <c r="B170" i="27"/>
  <c r="C487" i="27"/>
  <c r="G375" i="27"/>
  <c r="J50" i="27"/>
  <c r="F339" i="27"/>
  <c r="J93" i="27"/>
  <c r="E71" i="27"/>
  <c r="G180" i="27"/>
  <c r="C459" i="27"/>
  <c r="C307" i="27"/>
  <c r="F274" i="27"/>
  <c r="E89" i="27"/>
  <c r="B169" i="27"/>
  <c r="I242" i="27"/>
  <c r="A289" i="27"/>
  <c r="J61" i="27"/>
  <c r="B348" i="27"/>
  <c r="B167" i="27"/>
  <c r="H378" i="27"/>
  <c r="H262" i="27"/>
  <c r="J186" i="27"/>
  <c r="J26" i="27"/>
  <c r="I112" i="27"/>
  <c r="A84" i="27"/>
  <c r="B248" i="27"/>
  <c r="A24" i="27"/>
  <c r="F366" i="27"/>
  <c r="A245" i="27"/>
  <c r="A43" i="27"/>
  <c r="I474" i="27"/>
  <c r="E190" i="27"/>
  <c r="G344" i="27"/>
  <c r="C426" i="27"/>
  <c r="F485" i="27"/>
  <c r="H463" i="27"/>
  <c r="A64" i="27"/>
  <c r="B238" i="27"/>
  <c r="C90" i="27"/>
  <c r="A281" i="27"/>
  <c r="G333" i="27"/>
  <c r="B114" i="27"/>
  <c r="E471" i="27"/>
  <c r="H280" i="27"/>
  <c r="E283" i="27"/>
  <c r="H489" i="27"/>
  <c r="B369" i="27"/>
  <c r="H500" i="27"/>
  <c r="C346" i="27"/>
  <c r="F487" i="27"/>
  <c r="B49" i="27"/>
  <c r="H123" i="27"/>
  <c r="I263" i="27"/>
  <c r="E420" i="27"/>
  <c r="F340" i="27"/>
  <c r="I196" i="27"/>
  <c r="H488" i="27"/>
  <c r="B198" i="27"/>
  <c r="F245" i="27"/>
  <c r="C347" i="27"/>
  <c r="C501" i="27"/>
  <c r="B208" i="27"/>
  <c r="C411" i="27"/>
  <c r="B89" i="27"/>
  <c r="C146" i="27"/>
  <c r="B70" i="27"/>
  <c r="C259" i="27"/>
  <c r="B37" i="27"/>
  <c r="G195" i="27"/>
  <c r="C410" i="27"/>
  <c r="B316" i="27"/>
  <c r="C222" i="27"/>
  <c r="B261" i="27"/>
  <c r="E287" i="27"/>
  <c r="J137" i="27"/>
  <c r="C137" i="27" s="1"/>
  <c r="E223" i="27"/>
  <c r="E424" i="27"/>
  <c r="F349" i="27"/>
  <c r="C250" i="27"/>
  <c r="H330" i="27"/>
  <c r="C441" i="27"/>
  <c r="A427" i="27"/>
  <c r="J251" i="27"/>
  <c r="I498" i="27"/>
  <c r="H264" i="27"/>
  <c r="J399" i="27"/>
  <c r="B399" i="27" s="1"/>
  <c r="G421" i="27"/>
  <c r="B314" i="27"/>
  <c r="C178" i="27"/>
  <c r="C61" i="27"/>
  <c r="F192" i="27"/>
  <c r="E363" i="27"/>
  <c r="C156" i="27"/>
  <c r="F436" i="27"/>
  <c r="G53" i="27"/>
  <c r="F404" i="27"/>
  <c r="B110" i="27"/>
  <c r="A336" i="27"/>
  <c r="A479" i="27"/>
  <c r="J225" i="27"/>
  <c r="A207" i="27"/>
  <c r="C261" i="27"/>
  <c r="G228" i="27"/>
  <c r="A359" i="27"/>
  <c r="B139" i="27"/>
  <c r="B204" i="27"/>
  <c r="G320" i="27"/>
  <c r="A464" i="27"/>
  <c r="B120" i="27"/>
  <c r="B441" i="27"/>
  <c r="C196" i="27"/>
  <c r="F271" i="27"/>
  <c r="A470" i="27"/>
  <c r="B229" i="27"/>
  <c r="A329" i="27"/>
  <c r="C63" i="27"/>
  <c r="C150" i="27"/>
  <c r="C104" i="27"/>
  <c r="C405" i="27"/>
  <c r="C275" i="27"/>
  <c r="B225" i="27"/>
  <c r="J476" i="27"/>
  <c r="C476" i="27" s="1"/>
  <c r="E350" i="27"/>
  <c r="I38" i="27"/>
  <c r="H469" i="27"/>
  <c r="H192" i="27"/>
  <c r="I161" i="27"/>
  <c r="I501" i="27"/>
  <c r="I314" i="27"/>
  <c r="G13" i="27"/>
  <c r="F232" i="27"/>
  <c r="I24" i="27"/>
  <c r="H135" i="27"/>
  <c r="H253" i="27"/>
  <c r="I141" i="27"/>
  <c r="I95" i="27"/>
  <c r="F414" i="27"/>
  <c r="F432" i="27"/>
  <c r="F108" i="27"/>
  <c r="F72" i="27"/>
  <c r="E309" i="27"/>
  <c r="E17" i="27"/>
  <c r="F50" i="27"/>
  <c r="J174" i="27"/>
  <c r="H179" i="27"/>
  <c r="I183" i="27"/>
  <c r="H349" i="27"/>
  <c r="E243" i="27"/>
  <c r="H85" i="27"/>
  <c r="H275" i="27"/>
  <c r="C409" i="27"/>
  <c r="I66" i="27"/>
  <c r="F27" i="27"/>
  <c r="J206" i="27"/>
  <c r="C206" i="27" s="1"/>
  <c r="E222" i="27"/>
  <c r="G135" i="27"/>
  <c r="J361" i="27"/>
  <c r="H310" i="27"/>
  <c r="J66" i="27"/>
  <c r="E119" i="27"/>
  <c r="H42" i="27"/>
  <c r="H230" i="27"/>
  <c r="F221" i="27"/>
  <c r="G96" i="27"/>
  <c r="E168" i="27"/>
  <c r="I46" i="27"/>
  <c r="H343" i="27"/>
  <c r="G174" i="27"/>
  <c r="C320" i="27"/>
  <c r="G379" i="27"/>
  <c r="A38" i="27"/>
  <c r="G419" i="27"/>
  <c r="I436" i="27"/>
  <c r="E407" i="27"/>
  <c r="G442" i="27"/>
  <c r="H421" i="27"/>
  <c r="J220" i="27"/>
  <c r="B220" i="27" s="1"/>
  <c r="C461" i="27"/>
  <c r="G270" i="27"/>
  <c r="E344" i="27"/>
  <c r="F446" i="27"/>
  <c r="A276" i="27"/>
  <c r="H468" i="27"/>
  <c r="C402" i="27"/>
  <c r="C304" i="27"/>
  <c r="E35" i="27"/>
  <c r="A130" i="27"/>
  <c r="F86" i="27"/>
  <c r="A293" i="27"/>
  <c r="G115" i="27"/>
  <c r="F127" i="27"/>
  <c r="I119" i="27"/>
  <c r="G158" i="27"/>
  <c r="A247" i="27"/>
  <c r="A185" i="27"/>
  <c r="A212" i="27"/>
  <c r="G282" i="27"/>
  <c r="E62" i="27"/>
  <c r="B132" i="27"/>
  <c r="I116" i="27"/>
  <c r="B417" i="27"/>
  <c r="I401" i="27"/>
  <c r="C132" i="27"/>
  <c r="H451" i="27"/>
  <c r="H36" i="27"/>
  <c r="F264" i="27"/>
  <c r="A364" i="27"/>
  <c r="A387" i="27"/>
  <c r="E353" i="27"/>
  <c r="B496" i="27"/>
  <c r="C265" i="27"/>
  <c r="B383" i="27"/>
  <c r="B18" i="27"/>
  <c r="I96" i="27"/>
  <c r="A227" i="27"/>
  <c r="G281" i="27"/>
  <c r="G213" i="27"/>
  <c r="C238" i="27"/>
  <c r="B272" i="27"/>
  <c r="H220" i="27"/>
  <c r="C353" i="27"/>
  <c r="C470" i="27"/>
  <c r="A342" i="27"/>
  <c r="E125" i="27"/>
  <c r="G417" i="27"/>
  <c r="F481" i="27"/>
  <c r="F321" i="27"/>
  <c r="E268" i="27"/>
  <c r="H107" i="27"/>
  <c r="H431" i="27"/>
  <c r="I411" i="27"/>
  <c r="B445" i="27"/>
  <c r="H351" i="27"/>
  <c r="J415" i="27"/>
  <c r="E446" i="27"/>
  <c r="B270" i="27"/>
  <c r="G152" i="27"/>
  <c r="I228" i="27"/>
  <c r="B151" i="27"/>
  <c r="B458" i="27"/>
  <c r="J121" i="27"/>
  <c r="G155" i="27"/>
  <c r="H213" i="27"/>
  <c r="F204" i="27"/>
  <c r="B355" i="27"/>
  <c r="I43" i="27"/>
  <c r="F421" i="27"/>
  <c r="E488" i="27"/>
  <c r="C333" i="27"/>
  <c r="E177" i="27"/>
  <c r="F383" i="27"/>
  <c r="F169" i="27"/>
  <c r="A220" i="27"/>
  <c r="C266" i="27"/>
  <c r="B427" i="27"/>
  <c r="E387" i="27"/>
  <c r="G482" i="27"/>
  <c r="F494" i="27"/>
  <c r="C209" i="27"/>
  <c r="E37" i="27"/>
  <c r="A333" i="27"/>
  <c r="E478" i="27"/>
  <c r="J393" i="27"/>
  <c r="J67" i="27"/>
  <c r="B315" i="27"/>
  <c r="I391" i="27"/>
  <c r="H462" i="27"/>
  <c r="F139" i="27"/>
  <c r="G284" i="27"/>
  <c r="E9" i="27"/>
  <c r="F75" i="27"/>
  <c r="A318" i="27"/>
  <c r="A447" i="27"/>
  <c r="F322" i="27"/>
  <c r="E110" i="27"/>
  <c r="F357" i="27"/>
  <c r="J442" i="27"/>
  <c r="B442" i="27" s="1"/>
  <c r="F453" i="27"/>
  <c r="G391" i="27"/>
  <c r="E459" i="27"/>
  <c r="J113" i="27"/>
  <c r="A421" i="27"/>
  <c r="C489" i="27"/>
  <c r="I470" i="27"/>
  <c r="G223" i="27"/>
  <c r="I492" i="27"/>
  <c r="E410" i="27"/>
  <c r="J116" i="27"/>
  <c r="C116" i="27" s="1"/>
  <c r="E492" i="27"/>
  <c r="J65" i="27"/>
  <c r="G70" i="27"/>
  <c r="F161" i="27"/>
  <c r="F113" i="27"/>
  <c r="J76" i="27"/>
  <c r="F402" i="27"/>
  <c r="E360" i="27"/>
  <c r="H60" i="27"/>
  <c r="F314" i="27"/>
  <c r="F231" i="27"/>
  <c r="J244" i="27"/>
  <c r="E5" i="27"/>
  <c r="G149" i="27"/>
  <c r="B162" i="27"/>
  <c r="I429" i="27"/>
  <c r="E314" i="27"/>
  <c r="I398" i="27"/>
  <c r="I477" i="27"/>
  <c r="G327" i="27"/>
  <c r="F305" i="27"/>
  <c r="H250" i="27"/>
  <c r="H235" i="27"/>
  <c r="F159" i="27"/>
  <c r="H65" i="27"/>
  <c r="J282" i="27"/>
  <c r="B282" i="27" s="1"/>
  <c r="G416" i="27"/>
  <c r="F282" i="27"/>
  <c r="G414" i="27"/>
  <c r="G29" i="27"/>
  <c r="C218" i="27"/>
  <c r="J371" i="27"/>
  <c r="C371" i="27" s="1"/>
  <c r="F268" i="27"/>
  <c r="H140" i="27"/>
  <c r="J158" i="27"/>
  <c r="C158" i="27" s="1"/>
  <c r="I425" i="27"/>
  <c r="J492" i="27"/>
  <c r="A238" i="27"/>
  <c r="J97" i="27"/>
  <c r="C97" i="27" s="1"/>
  <c r="C383" i="27"/>
  <c r="G208" i="27"/>
  <c r="E448" i="27"/>
  <c r="I307" i="27"/>
  <c r="H146" i="27"/>
  <c r="H465" i="27"/>
  <c r="I247" i="27"/>
  <c r="J57" i="27"/>
  <c r="C57" i="27" s="1"/>
  <c r="I231" i="27"/>
  <c r="A29" i="27"/>
  <c r="I12" i="27"/>
  <c r="G197" i="27"/>
  <c r="G137" i="27"/>
  <c r="H45" i="27"/>
  <c r="E271" i="27"/>
  <c r="I109" i="27"/>
  <c r="F248" i="27"/>
  <c r="F269" i="27"/>
  <c r="F140" i="27"/>
  <c r="C31" i="27"/>
  <c r="C180" i="27"/>
  <c r="E72" i="27"/>
  <c r="A151" i="27"/>
  <c r="I221" i="27"/>
  <c r="B344" i="27"/>
  <c r="I455" i="27"/>
  <c r="H133" i="27"/>
  <c r="J184" i="27"/>
  <c r="A13" i="27"/>
  <c r="B181" i="27"/>
  <c r="J262" i="27"/>
  <c r="J223" i="27"/>
  <c r="F473" i="27"/>
  <c r="E444" i="27"/>
  <c r="C490" i="27"/>
  <c r="F174" i="27"/>
  <c r="I471" i="27"/>
  <c r="F443" i="27"/>
  <c r="A476" i="27"/>
  <c r="I236" i="27"/>
  <c r="B385" i="27"/>
  <c r="I499" i="27"/>
  <c r="E211" i="27"/>
  <c r="I146" i="27"/>
  <c r="E414" i="27"/>
  <c r="H91" i="27"/>
  <c r="C85" i="27"/>
  <c r="I323" i="27"/>
  <c r="F378" i="27"/>
  <c r="H371" i="27"/>
  <c r="J338" i="27"/>
  <c r="C338" i="27" s="1"/>
  <c r="G376" i="27"/>
  <c r="I170" i="27"/>
  <c r="J53" i="27"/>
  <c r="A53" i="27" s="1"/>
  <c r="B308" i="27"/>
  <c r="E427" i="27"/>
  <c r="C472" i="27"/>
  <c r="B332" i="27"/>
  <c r="J125" i="27"/>
  <c r="I351" i="27"/>
  <c r="H227" i="27"/>
  <c r="A174" i="27"/>
  <c r="A388" i="27"/>
  <c r="H119" i="27"/>
  <c r="H298" i="27"/>
  <c r="F272" i="27"/>
  <c r="A314" i="27"/>
  <c r="E475" i="27"/>
  <c r="J159" i="27"/>
  <c r="A386" i="27"/>
  <c r="F425" i="27"/>
  <c r="H198" i="27"/>
  <c r="I230" i="27"/>
  <c r="B303" i="27"/>
  <c r="G317" i="27"/>
  <c r="C220" i="27"/>
  <c r="I192" i="27"/>
  <c r="C8" i="27"/>
  <c r="A375" i="27"/>
  <c r="A269" i="27"/>
  <c r="J154" i="27"/>
  <c r="A458" i="27"/>
  <c r="H151" i="27"/>
  <c r="G45" i="27"/>
  <c r="E98" i="27"/>
  <c r="H76" i="27"/>
  <c r="I435" i="27"/>
  <c r="A413" i="27"/>
  <c r="A177" i="27"/>
  <c r="F44" i="27"/>
  <c r="B438" i="27"/>
  <c r="B411" i="27"/>
  <c r="J213" i="27"/>
  <c r="C213" i="27" s="1"/>
  <c r="J32" i="27"/>
  <c r="E179" i="27"/>
  <c r="B221" i="27"/>
  <c r="A288" i="27"/>
  <c r="H472" i="27"/>
  <c r="I334" i="27"/>
  <c r="J322" i="27"/>
  <c r="F109" i="27"/>
  <c r="G26" i="27"/>
  <c r="J406" i="27"/>
  <c r="E210" i="27"/>
  <c r="C14" i="27"/>
  <c r="B73" i="27"/>
  <c r="G319" i="27"/>
  <c r="E343" i="27"/>
  <c r="J273" i="27"/>
  <c r="I369" i="27"/>
  <c r="F114" i="27"/>
  <c r="B473" i="27"/>
  <c r="G66" i="27"/>
  <c r="E433" i="27"/>
  <c r="J142" i="27"/>
  <c r="E19" i="27"/>
  <c r="B58" i="27"/>
  <c r="I166" i="27"/>
  <c r="E57" i="27"/>
  <c r="E364" i="27"/>
  <c r="F110" i="27"/>
  <c r="B112" i="27"/>
  <c r="E462" i="27"/>
  <c r="G404" i="27"/>
  <c r="E197" i="27"/>
  <c r="A424" i="27"/>
  <c r="H361" i="27"/>
  <c r="G179" i="27"/>
  <c r="C324" i="27"/>
  <c r="C171" i="27"/>
  <c r="F482" i="27"/>
  <c r="F222" i="27"/>
  <c r="G267" i="27"/>
  <c r="B375" i="27"/>
  <c r="J341" i="27"/>
  <c r="E38" i="27"/>
  <c r="B250" i="27"/>
  <c r="G119" i="27"/>
  <c r="B95" i="27"/>
  <c r="A22" i="27"/>
  <c r="C389" i="27"/>
  <c r="C89" i="27"/>
  <c r="C207" i="27"/>
  <c r="B346" i="27"/>
  <c r="B88" i="27"/>
  <c r="A202" i="27"/>
  <c r="E238" i="27"/>
  <c r="G266" i="27"/>
  <c r="C41" i="27"/>
  <c r="A494" i="27"/>
  <c r="B274" i="27"/>
  <c r="B138" i="27"/>
  <c r="J168" i="27"/>
  <c r="C139" i="27"/>
  <c r="A154" i="27"/>
  <c r="C172" i="27"/>
  <c r="G28" i="27"/>
  <c r="B222" i="27"/>
  <c r="I377" i="27"/>
  <c r="E273" i="27"/>
  <c r="J422" i="27"/>
  <c r="E415" i="27"/>
  <c r="H365" i="27"/>
  <c r="E195" i="27"/>
  <c r="C393" i="27"/>
  <c r="C154" i="27"/>
  <c r="A389" i="27"/>
  <c r="H44" i="27"/>
  <c r="E47" i="27"/>
  <c r="H414" i="27"/>
  <c r="J210" i="27"/>
  <c r="E482" i="27"/>
  <c r="A78" i="27"/>
  <c r="J81" i="27"/>
  <c r="C81" i="27" s="1"/>
  <c r="C106" i="27"/>
  <c r="B351" i="27"/>
  <c r="C492" i="27"/>
  <c r="C300" i="27"/>
  <c r="F65" i="27"/>
  <c r="C210" i="27"/>
  <c r="F128" i="27"/>
  <c r="B301" i="27"/>
  <c r="E480" i="27"/>
  <c r="J242" i="27"/>
  <c r="C113" i="27"/>
  <c r="A173" i="27"/>
  <c r="C186" i="27"/>
  <c r="C322" i="27"/>
  <c r="A196" i="27"/>
  <c r="C378" i="27"/>
  <c r="B228" i="27"/>
  <c r="F111" i="27"/>
  <c r="B414" i="27"/>
  <c r="E43" i="27"/>
  <c r="J52" i="27"/>
  <c r="C52" i="27" s="1"/>
  <c r="J477" i="27"/>
  <c r="G329" i="27"/>
  <c r="H396" i="27"/>
  <c r="F266" i="27"/>
  <c r="I55" i="27"/>
  <c r="F407" i="27"/>
  <c r="E171" i="27"/>
  <c r="C143" i="27"/>
  <c r="F462" i="27"/>
  <c r="G91" i="27"/>
  <c r="H222" i="27"/>
  <c r="G489" i="27"/>
  <c r="F413" i="27"/>
  <c r="F458" i="27"/>
  <c r="F428" i="27"/>
  <c r="F11" i="27"/>
  <c r="C29" i="27"/>
  <c r="E21" i="27"/>
  <c r="F61" i="27"/>
  <c r="E486" i="27"/>
  <c r="B499" i="27"/>
  <c r="G111" i="27"/>
  <c r="F492" i="27"/>
  <c r="C308" i="27"/>
  <c r="E413" i="27"/>
  <c r="E141" i="27"/>
  <c r="H464" i="27"/>
  <c r="G189" i="27"/>
  <c r="B233" i="27"/>
  <c r="E172" i="27"/>
  <c r="C274" i="27"/>
  <c r="F66" i="27"/>
  <c r="A158" i="27"/>
  <c r="H53" i="27"/>
  <c r="G80" i="27"/>
  <c r="E359" i="27"/>
  <c r="G362" i="27"/>
  <c r="H73" i="27"/>
  <c r="A320" i="27"/>
  <c r="H374" i="27"/>
  <c r="F112" i="27"/>
  <c r="J283" i="27"/>
  <c r="E255" i="27"/>
  <c r="J226" i="27"/>
  <c r="F171" i="27"/>
  <c r="J203" i="27"/>
  <c r="A459" i="27"/>
  <c r="C144" i="27"/>
  <c r="C15" i="27"/>
  <c r="B157" i="27"/>
  <c r="I49" i="27"/>
  <c r="E261" i="27"/>
  <c r="F160" i="27"/>
  <c r="F107" i="27"/>
  <c r="A369" i="27"/>
  <c r="G446" i="27"/>
  <c r="I240" i="27"/>
  <c r="H16" i="27"/>
  <c r="C484" i="27"/>
  <c r="A37" i="27"/>
  <c r="J277" i="27"/>
  <c r="C277" i="27" s="1"/>
  <c r="A243" i="27"/>
  <c r="B24" i="27"/>
  <c r="J79" i="27"/>
  <c r="A439" i="27"/>
  <c r="I45" i="27"/>
  <c r="B271" i="27"/>
  <c r="C424" i="27"/>
  <c r="A462" i="27"/>
  <c r="G196" i="27"/>
  <c r="C281" i="27"/>
  <c r="G141" i="27"/>
  <c r="F501" i="27"/>
  <c r="H191" i="27"/>
  <c r="B20" i="27"/>
  <c r="F386" i="27"/>
  <c r="A474" i="27"/>
  <c r="H420" i="27"/>
  <c r="F187" i="27"/>
  <c r="J44" i="27"/>
  <c r="B44" i="27" s="1"/>
  <c r="J330" i="27"/>
  <c r="G37" i="27"/>
  <c r="G10" i="27"/>
  <c r="F42" i="27"/>
  <c r="J323" i="27"/>
  <c r="I278" i="27"/>
  <c r="E251" i="27"/>
  <c r="G305" i="27"/>
  <c r="A131" i="27"/>
  <c r="G390" i="27"/>
  <c r="G467" i="27"/>
  <c r="F306" i="27"/>
  <c r="H432" i="27"/>
  <c r="H181" i="27"/>
  <c r="J160" i="27"/>
  <c r="I485" i="27"/>
  <c r="H315" i="27"/>
  <c r="I255" i="27"/>
  <c r="E366" i="27"/>
  <c r="C153" i="27"/>
  <c r="G25" i="27"/>
  <c r="F381" i="27"/>
  <c r="H370" i="27"/>
  <c r="F60" i="27"/>
  <c r="B367" i="27"/>
  <c r="G227" i="27"/>
  <c r="H143" i="27"/>
  <c r="C174" i="27"/>
  <c r="A438" i="27"/>
  <c r="J334" i="27"/>
  <c r="C212" i="27"/>
  <c r="F164" i="27"/>
  <c r="H338" i="27"/>
  <c r="I345" i="27"/>
  <c r="B31" i="27"/>
  <c r="G34" i="27"/>
  <c r="H458" i="27"/>
  <c r="F367" i="27"/>
  <c r="B200" i="27"/>
  <c r="H241" i="27"/>
  <c r="I405" i="27"/>
  <c r="I74" i="27"/>
  <c r="J96" i="27"/>
  <c r="C96" i="27" s="1"/>
  <c r="A435" i="27"/>
  <c r="J444" i="27"/>
  <c r="I89" i="27"/>
  <c r="A15" i="27"/>
  <c r="J148" i="27"/>
  <c r="E325" i="27"/>
  <c r="A110" i="27"/>
  <c r="C496" i="27"/>
  <c r="A334" i="27"/>
  <c r="H125" i="27"/>
  <c r="J373" i="27"/>
  <c r="G171" i="27"/>
  <c r="E124" i="27"/>
  <c r="F450" i="27"/>
  <c r="G396" i="27"/>
  <c r="A420" i="27"/>
  <c r="F416" i="27"/>
  <c r="I177" i="27"/>
  <c r="I413" i="27"/>
  <c r="A198" i="27"/>
  <c r="A344" i="27"/>
  <c r="E378" i="27"/>
  <c r="F193" i="27"/>
  <c r="E83" i="27"/>
  <c r="J101" i="27"/>
  <c r="I412" i="27"/>
  <c r="B349" i="27"/>
  <c r="H479" i="27"/>
  <c r="A252" i="27"/>
  <c r="I227" i="27"/>
  <c r="J267" i="27"/>
  <c r="B338" i="27"/>
  <c r="A58" i="27"/>
  <c r="G499" i="27"/>
  <c r="F233" i="27"/>
  <c r="F449" i="27"/>
  <c r="I480" i="27"/>
  <c r="G143" i="27"/>
  <c r="F82" i="27"/>
  <c r="A132" i="27"/>
  <c r="C417" i="27"/>
  <c r="C37" i="27"/>
  <c r="J123" i="27"/>
  <c r="C123" i="27" s="1"/>
  <c r="G57" i="27"/>
  <c r="A264" i="27"/>
  <c r="E440" i="27"/>
  <c r="C11" i="27"/>
  <c r="H501" i="27"/>
  <c r="I203" i="27"/>
  <c r="E50" i="27"/>
  <c r="B353" i="27"/>
  <c r="E220" i="27"/>
  <c r="E229" i="27"/>
  <c r="F285" i="27"/>
  <c r="A90" i="27"/>
  <c r="C343" i="27"/>
  <c r="G286" i="27"/>
  <c r="A351" i="27"/>
  <c r="J193" i="27"/>
  <c r="A209" i="27"/>
  <c r="G67" i="27"/>
  <c r="C458" i="27"/>
  <c r="H48" i="27"/>
  <c r="C303" i="27"/>
  <c r="J450" i="27"/>
  <c r="E341" i="27"/>
  <c r="H312" i="27"/>
  <c r="C129" i="27"/>
  <c r="C227" i="27"/>
  <c r="C500" i="27"/>
  <c r="G161" i="27"/>
  <c r="J475" i="27"/>
  <c r="A272" i="27"/>
  <c r="A419" i="27"/>
  <c r="A175" i="27"/>
  <c r="E438" i="27"/>
  <c r="A331" i="27"/>
  <c r="J201" i="27"/>
  <c r="J431" i="27"/>
  <c r="C431" i="27" s="1"/>
  <c r="A97" i="27"/>
  <c r="A114" i="27"/>
  <c r="A310" i="27"/>
  <c r="G117" i="27"/>
  <c r="H111" i="27"/>
  <c r="B75" i="27"/>
  <c r="C258" i="27"/>
  <c r="B475" i="27"/>
  <c r="E100" i="27"/>
  <c r="A326" i="27"/>
  <c r="J71" i="27"/>
  <c r="J408" i="27"/>
  <c r="A104" i="27"/>
  <c r="B446" i="27"/>
  <c r="C243" i="27"/>
  <c r="C475" i="27"/>
  <c r="A52" i="27"/>
  <c r="A283" i="27"/>
  <c r="F249" i="27"/>
  <c r="B51" i="27"/>
  <c r="C394" i="27"/>
  <c r="H148" i="27"/>
  <c r="B405" i="27"/>
  <c r="C316" i="27"/>
  <c r="C294" i="27"/>
  <c r="C173" i="27"/>
  <c r="H300" i="27"/>
  <c r="C219" i="27"/>
  <c r="C356" i="27"/>
  <c r="J23" i="27"/>
  <c r="C23" i="27" s="1"/>
  <c r="B466" i="27"/>
  <c r="C198" i="27"/>
  <c r="G101" i="27"/>
  <c r="C363" i="27"/>
  <c r="F460" i="27"/>
  <c r="B457" i="27"/>
  <c r="E400" i="27"/>
  <c r="C136" i="27"/>
  <c r="A225" i="27"/>
  <c r="B235" i="27"/>
  <c r="I30" i="27"/>
  <c r="I102" i="27"/>
  <c r="H142" i="27"/>
  <c r="C148" i="27"/>
  <c r="B362" i="27"/>
  <c r="B469" i="27"/>
  <c r="A373" i="27"/>
  <c r="A258" i="27"/>
  <c r="B322" i="27"/>
  <c r="C225" i="27"/>
  <c r="A368" i="27"/>
  <c r="G378" i="27"/>
  <c r="B481" i="27"/>
  <c r="A259" i="27"/>
  <c r="J140" i="27"/>
  <c r="C203" i="27"/>
  <c r="B230" i="27"/>
  <c r="B409" i="27"/>
  <c r="H289" i="27"/>
  <c r="F363" i="27"/>
  <c r="A112" i="27"/>
  <c r="E193" i="27"/>
  <c r="B288" i="27"/>
  <c r="B98" i="27"/>
  <c r="G130" i="27"/>
  <c r="C406" i="27"/>
  <c r="A171" i="27"/>
  <c r="A93" i="27"/>
  <c r="A442" i="27"/>
  <c r="B81" i="27"/>
  <c r="A63" i="27"/>
  <c r="E490" i="27"/>
  <c r="J190" i="27"/>
  <c r="C30" i="27"/>
  <c r="H437" i="27"/>
  <c r="F355" i="27"/>
  <c r="I373" i="27"/>
  <c r="G132" i="27"/>
  <c r="E231" i="27"/>
  <c r="G289" i="27"/>
  <c r="G431" i="27"/>
  <c r="F493" i="27"/>
  <c r="C169" i="27"/>
  <c r="C109" i="27"/>
  <c r="C421" i="27"/>
  <c r="B426" i="27"/>
  <c r="G300" i="27"/>
  <c r="H435" i="27"/>
  <c r="B460" i="27"/>
  <c r="I355" i="27"/>
  <c r="I312" i="27"/>
  <c r="A382" i="27"/>
  <c r="A430" i="27"/>
  <c r="C38" i="27"/>
  <c r="E232" i="27"/>
  <c r="G162" i="27"/>
  <c r="G405" i="27"/>
  <c r="F410" i="27"/>
  <c r="G450" i="27"/>
  <c r="J434" i="27"/>
  <c r="E292" i="27"/>
  <c r="G61" i="27"/>
  <c r="A116" i="27"/>
  <c r="H345" i="27"/>
  <c r="I97" i="27"/>
  <c r="C438" i="27"/>
  <c r="J192" i="27"/>
  <c r="B175" i="27"/>
  <c r="F228" i="27"/>
  <c r="A206" i="27"/>
  <c r="G65" i="27"/>
  <c r="H21" i="27"/>
  <c r="J456" i="27"/>
  <c r="I486" i="27"/>
  <c r="G315" i="27"/>
  <c r="J188" i="27"/>
  <c r="A188" i="27" s="1"/>
  <c r="F145" i="27"/>
  <c r="J91" i="27"/>
  <c r="B91" i="27" s="1"/>
  <c r="I495" i="27"/>
  <c r="I145" i="27"/>
  <c r="I488" i="27"/>
  <c r="H440" i="27"/>
  <c r="G188" i="27"/>
  <c r="I226" i="27"/>
  <c r="H302" i="27"/>
  <c r="G437" i="27"/>
  <c r="E280" i="27"/>
  <c r="H77" i="27"/>
  <c r="E460" i="27"/>
  <c r="E256" i="27"/>
  <c r="F168" i="27"/>
  <c r="C65" i="27"/>
  <c r="H364" i="27"/>
  <c r="F216" i="27"/>
  <c r="A162" i="27"/>
  <c r="H173" i="27"/>
  <c r="I42" i="27"/>
  <c r="B141" i="27"/>
  <c r="A263" i="27"/>
  <c r="I493" i="27"/>
  <c r="H251" i="27"/>
  <c r="H122" i="27"/>
  <c r="E169" i="27"/>
  <c r="G384" i="27"/>
  <c r="I386" i="27"/>
  <c r="E161" i="27"/>
  <c r="F150" i="27"/>
  <c r="J335" i="27"/>
  <c r="J395" i="27"/>
  <c r="B205" i="27"/>
  <c r="E127" i="27"/>
  <c r="E138" i="27"/>
  <c r="B5" i="27"/>
  <c r="H158" i="27"/>
  <c r="A229" i="27"/>
  <c r="H439" i="27"/>
  <c r="I217" i="27"/>
  <c r="H237" i="27"/>
  <c r="G250" i="27"/>
  <c r="I256" i="27"/>
  <c r="B106" i="27"/>
  <c r="A363" i="27"/>
  <c r="E396" i="27"/>
  <c r="H31" i="27"/>
  <c r="G395" i="27"/>
  <c r="C270" i="27"/>
  <c r="C185" i="27"/>
  <c r="C231" i="27"/>
  <c r="G39" i="27"/>
  <c r="J254" i="27"/>
  <c r="G435" i="27"/>
  <c r="B239" i="27"/>
  <c r="H144" i="27"/>
  <c r="A460" i="27"/>
  <c r="J19" i="27"/>
  <c r="A19" i="27" s="1"/>
  <c r="E199" i="27"/>
  <c r="E63" i="27"/>
  <c r="G351" i="27"/>
  <c r="B321" i="27"/>
  <c r="J253" i="27"/>
  <c r="E249" i="27"/>
  <c r="H49" i="27"/>
  <c r="H82" i="27"/>
  <c r="C419" i="27"/>
  <c r="B52" i="27"/>
  <c r="A457" i="27"/>
  <c r="I371" i="27"/>
  <c r="F316" i="27"/>
  <c r="F461" i="27"/>
  <c r="G290" i="27"/>
  <c r="B86" i="27"/>
  <c r="C73" i="27"/>
  <c r="E404" i="27"/>
  <c r="I428" i="27"/>
  <c r="C184" i="27"/>
  <c r="A89" i="27"/>
  <c r="H471" i="27"/>
  <c r="B78" i="27"/>
  <c r="H9" i="27"/>
  <c r="F498" i="27"/>
  <c r="C162" i="27"/>
  <c r="E373" i="27"/>
  <c r="E228" i="27"/>
  <c r="C388" i="27"/>
  <c r="C12" i="27"/>
  <c r="H93" i="27"/>
  <c r="B125" i="27"/>
  <c r="I13" i="27"/>
  <c r="G403" i="27"/>
  <c r="A309" i="27"/>
  <c r="J40" i="27"/>
  <c r="A122" i="27"/>
  <c r="G76" i="27"/>
  <c r="F294" i="27"/>
  <c r="E426" i="27"/>
  <c r="A261" i="27"/>
  <c r="G342" i="27"/>
  <c r="F360" i="27"/>
  <c r="C161" i="27"/>
  <c r="H194" i="27"/>
  <c r="G103" i="27"/>
  <c r="A480" i="27"/>
  <c r="E214" i="27"/>
  <c r="B130" i="27"/>
  <c r="A217" i="27"/>
  <c r="I173" i="27"/>
  <c r="B35" i="27"/>
  <c r="I459" i="27"/>
  <c r="H41" i="27"/>
  <c r="C19" i="27"/>
  <c r="B412" i="27"/>
  <c r="C66" i="27"/>
  <c r="H244" i="27"/>
  <c r="F477" i="27"/>
  <c r="A315" i="27"/>
  <c r="C195" i="27"/>
  <c r="H78" i="27"/>
  <c r="F208" i="27"/>
  <c r="H291" i="27"/>
  <c r="C40" i="27"/>
  <c r="A73" i="27"/>
  <c r="A308" i="27"/>
  <c r="C457" i="27"/>
  <c r="J436" i="27"/>
  <c r="H254" i="27"/>
  <c r="G75" i="27"/>
  <c r="A431" i="27"/>
  <c r="B189" i="27"/>
  <c r="B339" i="27"/>
  <c r="G219" i="27"/>
  <c r="C32" i="27"/>
  <c r="C479" i="27"/>
  <c r="C133" i="27"/>
  <c r="J455" i="27"/>
  <c r="A214" i="27"/>
  <c r="A265" i="27"/>
  <c r="C36" i="27"/>
  <c r="A481" i="27"/>
  <c r="B36" i="27"/>
  <c r="B251" i="27"/>
  <c r="B94" i="27"/>
  <c r="J345" i="27"/>
  <c r="A345" i="27" s="1"/>
  <c r="B449" i="27"/>
  <c r="G42" i="27"/>
  <c r="C67" i="27"/>
  <c r="B50" i="27"/>
  <c r="B373" i="27"/>
  <c r="C127" i="27"/>
  <c r="J497" i="27"/>
  <c r="E327" i="27"/>
  <c r="I79" i="27"/>
  <c r="G418" i="27"/>
  <c r="J463" i="27"/>
  <c r="H130" i="27"/>
  <c r="J278" i="27"/>
  <c r="I287" i="27"/>
  <c r="E254" i="27"/>
  <c r="I458" i="27"/>
  <c r="I481" i="27"/>
  <c r="H196" i="27"/>
  <c r="G122" i="27"/>
  <c r="H433" i="27"/>
  <c r="J319" i="27"/>
  <c r="A319" i="27" s="1"/>
  <c r="G299" i="27"/>
  <c r="H175" i="27"/>
  <c r="F154" i="27"/>
  <c r="F64" i="27"/>
  <c r="G108" i="27"/>
  <c r="H314" i="27"/>
  <c r="C289" i="27"/>
  <c r="I384" i="27"/>
  <c r="G181" i="27"/>
  <c r="F230" i="27"/>
  <c r="G215" i="27"/>
  <c r="J297" i="27"/>
  <c r="I483" i="27"/>
  <c r="G63" i="27"/>
  <c r="C236" i="27"/>
  <c r="I349" i="27"/>
  <c r="H61" i="27"/>
  <c r="H23" i="27"/>
  <c r="I162" i="27"/>
  <c r="C325" i="27"/>
  <c r="H13" i="27"/>
  <c r="E131" i="27"/>
  <c r="F426" i="27"/>
  <c r="C332" i="27"/>
  <c r="B13" i="27"/>
  <c r="G487" i="27"/>
  <c r="E237" i="27"/>
  <c r="J313" i="27"/>
  <c r="I142" i="27"/>
  <c r="I186" i="27"/>
  <c r="A378" i="27"/>
  <c r="B471" i="27"/>
  <c r="G365" i="27"/>
  <c r="G129" i="27"/>
  <c r="C252" i="27"/>
  <c r="C76" i="27"/>
  <c r="B65" i="27"/>
  <c r="C288" i="27"/>
  <c r="C200" i="27"/>
  <c r="F373" i="27"/>
  <c r="F468" i="27"/>
  <c r="I269" i="27"/>
  <c r="C330" i="27"/>
  <c r="G254" i="27"/>
  <c r="B43" i="27"/>
  <c r="A371" i="27"/>
  <c r="F270" i="27"/>
  <c r="G408" i="27"/>
  <c r="I392" i="27"/>
  <c r="I266" i="27"/>
  <c r="H239" i="27"/>
  <c r="B62" i="27"/>
  <c r="J149" i="27"/>
  <c r="A101" i="27"/>
  <c r="B115" i="27"/>
  <c r="B96" i="27"/>
  <c r="A298" i="27"/>
  <c r="E258" i="27"/>
  <c r="F125" i="27"/>
  <c r="I484" i="27"/>
  <c r="B90" i="27"/>
  <c r="I251" i="27"/>
  <c r="F324" i="27"/>
  <c r="F275" i="27"/>
  <c r="C10" i="27"/>
  <c r="A250" i="27"/>
  <c r="G296" i="27"/>
  <c r="E417" i="27"/>
  <c r="I93" i="27"/>
  <c r="A32" i="27"/>
  <c r="A234" i="27"/>
  <c r="B146" i="27"/>
  <c r="H223" i="27"/>
  <c r="B111" i="27"/>
  <c r="C223" i="27"/>
  <c r="A466" i="27"/>
  <c r="A186" i="27"/>
  <c r="C27" i="27"/>
  <c r="J428" i="27"/>
  <c r="H132" i="27"/>
  <c r="C350" i="27"/>
  <c r="E137" i="27"/>
  <c r="A235" i="27"/>
  <c r="B186" i="27"/>
  <c r="B206" i="27"/>
  <c r="C43" i="27"/>
  <c r="G444" i="27"/>
  <c r="C74" i="27"/>
  <c r="A282" i="27"/>
  <c r="E308" i="27"/>
  <c r="E192" i="27"/>
  <c r="C49" i="27"/>
  <c r="A120" i="27"/>
  <c r="C140" i="27"/>
  <c r="F172" i="27"/>
  <c r="E435" i="27"/>
  <c r="E33" i="27"/>
  <c r="A242" i="27"/>
  <c r="C401" i="27"/>
  <c r="C115" i="27"/>
  <c r="H236" i="27"/>
  <c r="E422" i="27"/>
  <c r="A275" i="27"/>
  <c r="A501" i="27"/>
  <c r="F14" i="27"/>
  <c r="B210" i="27"/>
  <c r="C251" i="27"/>
  <c r="A159" i="27"/>
  <c r="B324" i="27"/>
  <c r="A23" i="27"/>
  <c r="C373" i="27"/>
  <c r="B275" i="27"/>
  <c r="C168" i="27"/>
  <c r="C455" i="27"/>
  <c r="C242" i="27"/>
  <c r="I487" i="27"/>
  <c r="H59" i="27"/>
  <c r="I271" i="27"/>
  <c r="F369" i="27"/>
  <c r="H72" i="27"/>
  <c r="G488" i="27"/>
  <c r="H34" i="27"/>
  <c r="I125" i="27"/>
  <c r="E342" i="27"/>
  <c r="C473" i="27"/>
  <c r="I427" i="27"/>
  <c r="E103" i="27"/>
  <c r="B482" i="27"/>
  <c r="E134" i="27"/>
  <c r="F56" i="27"/>
  <c r="B320" i="27"/>
  <c r="B57" i="27"/>
  <c r="J299" i="27"/>
  <c r="I445" i="27"/>
  <c r="G198" i="27"/>
  <c r="A65" i="27"/>
  <c r="E252" i="27"/>
  <c r="H176" i="27"/>
  <c r="J145" i="27"/>
  <c r="J423" i="27"/>
  <c r="C423" i="27" s="1"/>
  <c r="F87" i="27"/>
  <c r="G14" i="27"/>
  <c r="A197" i="27"/>
  <c r="G458" i="27"/>
  <c r="G207" i="27"/>
  <c r="E157" i="27"/>
  <c r="G201" i="27"/>
  <c r="F130" i="27"/>
  <c r="B276" i="27"/>
  <c r="E436" i="27"/>
  <c r="F405" i="27"/>
  <c r="E346" i="27"/>
  <c r="G54" i="27"/>
  <c r="E393" i="27"/>
  <c r="E355" i="27"/>
  <c r="A172" i="27"/>
  <c r="A390" i="27"/>
  <c r="J100" i="27"/>
  <c r="E158" i="27"/>
  <c r="J397" i="27"/>
  <c r="G41" i="27"/>
  <c r="H393" i="27"/>
  <c r="J391" i="27"/>
  <c r="C310" i="27"/>
  <c r="C263" i="27"/>
  <c r="E479" i="27"/>
  <c r="B231" i="27"/>
  <c r="C452" i="27"/>
  <c r="H12" i="27"/>
  <c r="A216" i="27"/>
  <c r="J82" i="27"/>
  <c r="A82" i="27" s="1"/>
  <c r="B219" i="27"/>
  <c r="E279" i="27"/>
  <c r="I214" i="27"/>
  <c r="F92" i="27"/>
  <c r="C366" i="27"/>
  <c r="A51" i="27"/>
  <c r="I394" i="27"/>
  <c r="H447" i="27"/>
  <c r="J488" i="27"/>
  <c r="J296" i="27"/>
  <c r="B38" i="27"/>
  <c r="H404" i="27"/>
  <c r="J448" i="27"/>
  <c r="B448" i="27" s="1"/>
  <c r="E162" i="27"/>
  <c r="I432" i="27"/>
  <c r="H331" i="27"/>
  <c r="B396" i="27"/>
  <c r="B82" i="27"/>
  <c r="F356" i="27"/>
  <c r="B431" i="27"/>
  <c r="H147" i="27"/>
  <c r="C380" i="27"/>
  <c r="E451" i="27"/>
  <c r="F197" i="27"/>
  <c r="A168" i="27"/>
  <c r="C469" i="27"/>
  <c r="A340" i="27"/>
  <c r="F286" i="27"/>
  <c r="C413" i="27"/>
  <c r="E468" i="27"/>
  <c r="A79" i="27"/>
  <c r="C221" i="27"/>
  <c r="A492" i="27"/>
  <c r="B300" i="27"/>
  <c r="I69" i="27"/>
  <c r="C193" i="27"/>
  <c r="J292" i="27"/>
  <c r="B350" i="27"/>
  <c r="F68" i="27"/>
  <c r="A273" i="27"/>
  <c r="C88" i="27"/>
  <c r="A500" i="27"/>
  <c r="B216" i="27"/>
  <c r="J287" i="27"/>
  <c r="A385" i="27"/>
  <c r="A335" i="27"/>
  <c r="I489" i="27"/>
  <c r="G453" i="27"/>
  <c r="I304" i="27"/>
  <c r="H321" i="27"/>
  <c r="A98" i="27"/>
  <c r="C82" i="27"/>
  <c r="B345" i="27"/>
  <c r="A41" i="27"/>
  <c r="B312" i="27"/>
  <c r="C336" i="27"/>
  <c r="C190" i="27"/>
  <c r="C370" i="27"/>
  <c r="A425" i="27"/>
  <c r="A330" i="27"/>
  <c r="C428" i="27"/>
  <c r="A287" i="27"/>
  <c r="J418" i="27"/>
  <c r="H103" i="27"/>
  <c r="I378" i="27"/>
  <c r="J454" i="27"/>
  <c r="G293" i="27"/>
  <c r="E315" i="27"/>
  <c r="H388" i="27"/>
  <c r="A70" i="27"/>
  <c r="J443" i="27"/>
  <c r="E116" i="27"/>
  <c r="B236" i="27"/>
  <c r="F278" i="27"/>
  <c r="I265" i="27"/>
  <c r="G251" i="27"/>
  <c r="A25" i="27"/>
  <c r="H249" i="27"/>
  <c r="J211" i="27"/>
  <c r="A195" i="27"/>
  <c r="A274" i="27"/>
  <c r="H226" i="27"/>
  <c r="G448" i="27"/>
  <c r="A157" i="27"/>
  <c r="E149" i="27"/>
  <c r="E213" i="27"/>
  <c r="F375" i="27"/>
  <c r="H443" i="27"/>
  <c r="C233" i="27"/>
  <c r="H106" i="27"/>
  <c r="I288" i="27"/>
  <c r="J483" i="27"/>
  <c r="A483" i="27" s="1"/>
  <c r="A192" i="27"/>
  <c r="J105" i="27"/>
  <c r="G102" i="27"/>
  <c r="H336" i="27"/>
  <c r="H205" i="27"/>
  <c r="E311" i="27"/>
  <c r="E117" i="27"/>
  <c r="A338" i="27"/>
  <c r="I179" i="27"/>
  <c r="I253" i="27"/>
  <c r="C434" i="27"/>
  <c r="A316" i="27"/>
  <c r="G136" i="27"/>
  <c r="C117" i="27"/>
  <c r="B277" i="27"/>
  <c r="B354" i="27"/>
  <c r="I258" i="27"/>
  <c r="A295" i="27"/>
  <c r="I168" i="27"/>
  <c r="C296" i="27"/>
  <c r="B476" i="27"/>
  <c r="B356" i="27"/>
  <c r="F359" i="27"/>
  <c r="E176" i="27"/>
  <c r="B434" i="27"/>
  <c r="C47" i="27"/>
  <c r="A219" i="27"/>
  <c r="A341" i="27"/>
  <c r="E320" i="27"/>
  <c r="H261" i="27"/>
  <c r="C425" i="27"/>
  <c r="E121" i="27"/>
  <c r="C175" i="27"/>
  <c r="F182" i="27"/>
  <c r="H25" i="27"/>
  <c r="B333" i="27"/>
  <c r="H362" i="27"/>
  <c r="F40" i="27"/>
  <c r="E248" i="27"/>
  <c r="B133" i="27"/>
  <c r="J163" i="27"/>
  <c r="J260" i="27"/>
  <c r="B260" i="27" s="1"/>
  <c r="C486" i="27"/>
  <c r="I379" i="27"/>
  <c r="F47" i="27"/>
  <c r="E145" i="27"/>
  <c r="B67" i="27"/>
  <c r="H344" i="27"/>
  <c r="B337" i="27"/>
  <c r="B415" i="27"/>
  <c r="B366" i="27"/>
  <c r="A496" i="27"/>
  <c r="I257" i="27"/>
  <c r="B259" i="27"/>
  <c r="C269" i="27"/>
  <c r="C249" i="27"/>
  <c r="H242" i="27"/>
  <c r="J83" i="27"/>
  <c r="I402" i="27"/>
  <c r="A495" i="27"/>
  <c r="C440" i="27"/>
  <c r="C64" i="27"/>
  <c r="C449" i="27"/>
  <c r="C329" i="27"/>
  <c r="B178" i="27"/>
  <c r="A322" i="27"/>
  <c r="G145" i="27"/>
  <c r="J126" i="27"/>
  <c r="G337" i="27"/>
  <c r="A306" i="27"/>
  <c r="G18" i="27"/>
  <c r="E11" i="27"/>
  <c r="E59" i="27"/>
  <c r="J33" i="27"/>
  <c r="J155" i="27"/>
  <c r="B155" i="27" s="1"/>
  <c r="H84" i="27"/>
  <c r="B497" i="27"/>
  <c r="F283" i="27"/>
  <c r="H117" i="27"/>
  <c r="B440" i="27"/>
  <c r="B10" i="27"/>
  <c r="H70" i="27"/>
  <c r="E91" i="27"/>
  <c r="E403" i="27"/>
  <c r="E154" i="27"/>
  <c r="F490" i="27"/>
  <c r="B372" i="27"/>
  <c r="I439" i="27"/>
  <c r="H461" i="27"/>
  <c r="H297" i="27"/>
  <c r="B174" i="27"/>
  <c r="G292" i="27"/>
  <c r="A203" i="27"/>
  <c r="G500" i="27"/>
  <c r="A115" i="27"/>
  <c r="C314" i="27"/>
  <c r="B325" i="27"/>
  <c r="B483" i="27"/>
  <c r="C495" i="27"/>
  <c r="A397" i="27"/>
  <c r="B134" i="27"/>
  <c r="A50" i="27"/>
  <c r="B443" i="27"/>
  <c r="H108" i="27"/>
  <c r="A88" i="27"/>
  <c r="G88" i="27"/>
  <c r="A49" i="27"/>
  <c r="C442" i="27"/>
  <c r="B63" i="27"/>
  <c r="F226" i="27"/>
  <c r="I229" i="27"/>
  <c r="A91" i="27"/>
  <c r="B12" i="27"/>
  <c r="J357" i="27"/>
  <c r="E244" i="27"/>
  <c r="H155" i="27"/>
  <c r="E104" i="27"/>
  <c r="I114" i="27"/>
  <c r="F102" i="27"/>
  <c r="A152" i="27"/>
  <c r="I249" i="27"/>
  <c r="C42" i="27"/>
  <c r="I280" i="27"/>
  <c r="J478" i="27"/>
  <c r="E212" i="27"/>
  <c r="J215" i="27"/>
  <c r="G124" i="27"/>
  <c r="A237" i="27"/>
  <c r="H11" i="27"/>
  <c r="B480" i="27"/>
  <c r="J352" i="27"/>
  <c r="C352" i="27" s="1"/>
  <c r="A294" i="27"/>
  <c r="I375" i="27"/>
  <c r="B304" i="27"/>
  <c r="C416" i="27"/>
  <c r="B226" i="27"/>
  <c r="I444" i="27"/>
  <c r="C392" i="27"/>
  <c r="B364" i="27"/>
  <c r="A349" i="27"/>
  <c r="B264" i="27"/>
  <c r="B290" i="27"/>
  <c r="J365" i="27"/>
  <c r="F55" i="27"/>
  <c r="H188" i="27"/>
  <c r="G341" i="27"/>
  <c r="F351" i="27"/>
  <c r="E500" i="27"/>
  <c r="A200" i="27"/>
  <c r="F262" i="27"/>
  <c r="J87" i="27"/>
  <c r="E107" i="27"/>
  <c r="E54" i="27"/>
  <c r="F219" i="27"/>
  <c r="G199" i="27"/>
  <c r="G51" i="27"/>
  <c r="E173" i="27"/>
  <c r="C18" i="27"/>
  <c r="B273" i="27"/>
  <c r="F28" i="27"/>
  <c r="G322" i="27"/>
  <c r="C94" i="27"/>
  <c r="H215" i="27"/>
  <c r="A179" i="27"/>
  <c r="A134" i="27"/>
  <c r="J291" i="27"/>
  <c r="H377" i="27"/>
  <c r="A254" i="27"/>
  <c r="B389" i="27"/>
  <c r="C131" i="27"/>
  <c r="C433" i="27"/>
  <c r="B393" i="27"/>
  <c r="G253" i="27"/>
  <c r="C414" i="27"/>
  <c r="B330" i="27"/>
  <c r="C287" i="27"/>
  <c r="H357" i="27"/>
  <c r="A80" i="27"/>
  <c r="C216" i="27"/>
  <c r="F448" i="27"/>
  <c r="A28" i="27"/>
  <c r="J491" i="27"/>
  <c r="I191" i="27"/>
  <c r="B490" i="27"/>
  <c r="C204" i="27"/>
  <c r="A156" i="27"/>
  <c r="C407" i="27"/>
  <c r="F374" i="27"/>
  <c r="C386" i="27"/>
  <c r="F256" i="27"/>
  <c r="B493" i="27"/>
  <c r="E79" i="27"/>
  <c r="E295" i="27"/>
  <c r="I232" i="27"/>
  <c r="G60" i="27"/>
  <c r="J285" i="27"/>
  <c r="C285" i="27" s="1"/>
  <c r="E128" i="27"/>
  <c r="G140" i="27"/>
  <c r="A222" i="27"/>
  <c r="A180" i="27"/>
  <c r="B287" i="27"/>
  <c r="A77" i="27"/>
  <c r="C291" i="27"/>
  <c r="B158" i="27"/>
  <c r="C253" i="27"/>
  <c r="B23" i="27"/>
  <c r="I15" i="27"/>
  <c r="E356" i="27"/>
  <c r="H71" i="27"/>
  <c r="I494" i="27"/>
  <c r="I426" i="27"/>
  <c r="F244" i="27"/>
  <c r="J328" i="27"/>
  <c r="I124" i="27"/>
  <c r="A102" i="27"/>
  <c r="G428" i="27"/>
  <c r="E36" i="27"/>
  <c r="H38" i="27"/>
  <c r="F58" i="27"/>
  <c r="H118" i="27"/>
  <c r="E495" i="27"/>
  <c r="G492" i="27"/>
  <c r="H163" i="27"/>
  <c r="H389" i="27"/>
  <c r="E270" i="27"/>
  <c r="E289" i="27"/>
  <c r="J191" i="27"/>
  <c r="A191" i="27" s="1"/>
  <c r="H46" i="27"/>
  <c r="A366" i="27"/>
  <c r="G74" i="27"/>
  <c r="A31" i="27"/>
  <c r="B232" i="27"/>
  <c r="G220" i="27"/>
  <c r="C142" i="27"/>
  <c r="A36" i="27"/>
  <c r="B121" i="27"/>
  <c r="E274" i="27"/>
  <c r="A205" i="27"/>
  <c r="H202" i="27"/>
  <c r="B119" i="27"/>
  <c r="A137" i="27"/>
  <c r="C450" i="27"/>
  <c r="B32" i="27"/>
  <c r="B336" i="27"/>
  <c r="C499" i="27"/>
  <c r="A358" i="27"/>
  <c r="A399" i="27"/>
  <c r="F36" i="27"/>
  <c r="H323" i="27"/>
  <c r="J182" i="27"/>
  <c r="G479" i="27"/>
  <c r="F353" i="27"/>
  <c r="I118" i="27"/>
  <c r="I424" i="27"/>
  <c r="F302" i="27"/>
  <c r="B484" i="27"/>
  <c r="J224" i="27"/>
  <c r="C400" i="27"/>
  <c r="H355" i="27"/>
  <c r="E442" i="27"/>
  <c r="H484" i="27"/>
  <c r="A125" i="27"/>
  <c r="G62" i="27"/>
  <c r="J403" i="27"/>
  <c r="A452" i="27"/>
  <c r="G224" i="27"/>
  <c r="B152" i="27"/>
  <c r="C360" i="27"/>
  <c r="A418" i="27"/>
  <c r="A138" i="27"/>
  <c r="H299" i="27"/>
  <c r="A486" i="27"/>
  <c r="A469" i="27"/>
  <c r="B185" i="27"/>
  <c r="E334" i="27"/>
  <c r="A448" i="27"/>
  <c r="I361" i="27"/>
  <c r="I165" i="27"/>
  <c r="H403" i="27"/>
  <c r="A321" i="27"/>
  <c r="A146" i="27"/>
  <c r="A393" i="27"/>
  <c r="C466" i="27"/>
  <c r="C395" i="27"/>
  <c r="C56" i="27"/>
  <c r="B207" i="27"/>
  <c r="A34" i="27"/>
  <c r="F486" i="27"/>
  <c r="I360" i="27"/>
  <c r="F368" i="27"/>
  <c r="J305" i="27"/>
  <c r="B177" i="27"/>
  <c r="A327" i="27"/>
  <c r="C348" i="27"/>
  <c r="A384" i="27"/>
  <c r="C282" i="27"/>
  <c r="B419" i="27"/>
  <c r="C467" i="27"/>
  <c r="B263" i="27"/>
  <c r="H228" i="27"/>
  <c r="C235" i="27"/>
  <c r="G243" i="27"/>
  <c r="C319" i="27"/>
  <c r="J286" i="27"/>
  <c r="H62" i="27"/>
  <c r="A409" i="27"/>
  <c r="E473" i="27"/>
  <c r="B461" i="27"/>
  <c r="I395" i="27"/>
  <c r="B422" i="27"/>
  <c r="B118" i="27"/>
  <c r="C483" i="27"/>
  <c r="A408" i="27"/>
  <c r="B53" i="27"/>
  <c r="C399" i="27"/>
  <c r="G235" i="27"/>
  <c r="I469" i="27"/>
  <c r="B435" i="27"/>
  <c r="I443" i="27"/>
  <c r="G265" i="27"/>
  <c r="F138" i="27"/>
  <c r="J468" i="27"/>
  <c r="B269" i="27"/>
  <c r="E148" i="27"/>
  <c r="C306" i="27"/>
  <c r="E402" i="27"/>
  <c r="C98" i="27"/>
  <c r="G310" i="27"/>
  <c r="A16" i="27"/>
  <c r="B265" i="27"/>
  <c r="A445" i="27"/>
  <c r="E431" i="27"/>
  <c r="B423" i="27"/>
  <c r="C283" i="27"/>
  <c r="E144" i="27"/>
  <c r="G262" i="27"/>
  <c r="B102" i="27"/>
  <c r="B402" i="27"/>
  <c r="E114" i="27"/>
  <c r="B394" i="27"/>
  <c r="F409" i="27"/>
  <c r="B113" i="27"/>
  <c r="A415" i="27"/>
  <c r="A249" i="27"/>
  <c r="B254" i="27"/>
  <c r="C26" i="27"/>
  <c r="B108" i="27"/>
  <c r="C188" i="27"/>
  <c r="A248" i="27"/>
  <c r="E46" i="27"/>
  <c r="A113" i="27"/>
  <c r="C224" i="27"/>
  <c r="A230" i="27"/>
  <c r="A155" i="27"/>
  <c r="A405" i="27"/>
  <c r="H129" i="27"/>
  <c r="H169" i="27"/>
  <c r="H24" i="27"/>
  <c r="J280" i="27"/>
  <c r="B467" i="27"/>
  <c r="H69" i="27"/>
  <c r="G434" i="27"/>
  <c r="C48" i="27"/>
  <c r="I376" i="27"/>
  <c r="A56" i="27"/>
  <c r="I482" i="27"/>
  <c r="I252" i="27"/>
  <c r="F430" i="27"/>
  <c r="I366" i="27"/>
  <c r="I438" i="27"/>
  <c r="I120" i="27"/>
  <c r="G166" i="27"/>
  <c r="B421" i="27"/>
  <c r="J147" i="27"/>
  <c r="C396" i="27"/>
  <c r="G354" i="27"/>
  <c r="H183" i="27"/>
  <c r="F500" i="27"/>
  <c r="E397" i="27"/>
  <c r="B255" i="27"/>
  <c r="G118" i="27"/>
  <c r="G497" i="27"/>
  <c r="G423" i="27"/>
  <c r="G304" i="27"/>
  <c r="E288" i="27"/>
  <c r="J135" i="27"/>
  <c r="I440" i="27"/>
  <c r="F265" i="27"/>
  <c r="F435" i="27"/>
  <c r="I224" i="27"/>
  <c r="E388" i="27"/>
  <c r="H383" i="27"/>
  <c r="J199" i="27"/>
  <c r="F454" i="27"/>
  <c r="G21" i="27"/>
  <c r="J465" i="27"/>
  <c r="F227" i="27"/>
  <c r="F157" i="27"/>
  <c r="B124" i="27"/>
  <c r="I233" i="27"/>
  <c r="H193" i="27"/>
  <c r="J311" i="27"/>
  <c r="F424" i="27"/>
  <c r="H347" i="27"/>
  <c r="C34" i="27"/>
  <c r="I98" i="27"/>
  <c r="H326" i="27"/>
  <c r="B470" i="27"/>
  <c r="A317" i="27"/>
  <c r="H467" i="27"/>
  <c r="G358" i="27"/>
  <c r="J256" i="27"/>
  <c r="H105" i="27"/>
  <c r="I100" i="27"/>
  <c r="G49" i="27"/>
  <c r="H329" i="27"/>
  <c r="I337" i="27"/>
  <c r="I416" i="27"/>
  <c r="B388" i="27"/>
  <c r="F81" i="27"/>
  <c r="C447" i="27"/>
  <c r="J374" i="27"/>
  <c r="C208" i="27"/>
  <c r="H195" i="27"/>
  <c r="F315" i="27"/>
  <c r="G238" i="27"/>
  <c r="F291" i="27"/>
  <c r="G301" i="27"/>
  <c r="G239" i="27"/>
  <c r="F9" i="27"/>
  <c r="F243" i="27"/>
  <c r="E170" i="27"/>
  <c r="C152" i="27"/>
  <c r="B22" i="27"/>
  <c r="F246" i="27"/>
  <c r="I182" i="27"/>
  <c r="F76" i="27"/>
  <c r="G349" i="27"/>
  <c r="I468" i="27"/>
  <c r="F259" i="27"/>
  <c r="J279" i="27"/>
  <c r="I152" i="27"/>
  <c r="F438" i="27"/>
  <c r="B398" i="27"/>
  <c r="A381" i="27"/>
  <c r="G481" i="27"/>
  <c r="B487" i="27"/>
  <c r="F131" i="27"/>
  <c r="H35" i="27"/>
  <c r="A20" i="27"/>
  <c r="C284" i="27"/>
  <c r="H286" i="27"/>
  <c r="B279" i="27"/>
  <c r="E241" i="27"/>
  <c r="C141" i="27"/>
  <c r="A211" i="27"/>
  <c r="B17" i="27"/>
  <c r="J99" i="27"/>
  <c r="A153" i="27"/>
  <c r="H184" i="27"/>
  <c r="H339" i="27"/>
  <c r="F214" i="27"/>
  <c r="B387" i="27"/>
  <c r="I431" i="27"/>
  <c r="C354" i="27"/>
  <c r="I223" i="27"/>
  <c r="A278" i="27"/>
  <c r="F403" i="27"/>
  <c r="G214" i="27"/>
  <c r="H456" i="27"/>
  <c r="C87" i="27"/>
  <c r="H273" i="27"/>
  <c r="A144" i="27"/>
  <c r="B191" i="27"/>
  <c r="A149" i="27"/>
  <c r="E174" i="27"/>
  <c r="H470" i="27"/>
  <c r="B245" i="27"/>
  <c r="I264" i="27"/>
  <c r="H390" i="27"/>
  <c r="F106" i="27"/>
  <c r="H305" i="27"/>
  <c r="B378" i="27"/>
  <c r="B101" i="27"/>
  <c r="C79" i="27"/>
  <c r="A356" i="27"/>
  <c r="B267" i="27"/>
  <c r="B172" i="27"/>
  <c r="A475" i="27"/>
  <c r="A167" i="27"/>
  <c r="A75" i="27"/>
  <c r="C339" i="27"/>
  <c r="C391" i="27"/>
  <c r="A324" i="27"/>
  <c r="A61" i="27"/>
  <c r="C362" i="27"/>
  <c r="A499" i="27"/>
  <c r="G144" i="27"/>
  <c r="H408" i="27"/>
  <c r="C28" i="27"/>
  <c r="B459" i="27"/>
  <c r="A285" i="27"/>
  <c r="A429" i="27"/>
  <c r="E300" i="27"/>
  <c r="E99" i="27"/>
  <c r="A411" i="27"/>
  <c r="I210" i="27"/>
  <c r="F470" i="27"/>
  <c r="A367" i="27"/>
  <c r="B382" i="27"/>
  <c r="J268" i="27"/>
  <c r="C54" i="27"/>
  <c r="C13" i="27"/>
  <c r="B224" i="27"/>
  <c r="B285" i="27"/>
  <c r="F307" i="27"/>
  <c r="C448" i="27"/>
  <c r="C159" i="27"/>
  <c r="B397" i="27"/>
  <c r="H279" i="27"/>
  <c r="C264" i="27"/>
  <c r="A57" i="27"/>
  <c r="A267" i="27"/>
  <c r="E455" i="27"/>
  <c r="B148" i="27"/>
  <c r="B309" i="27"/>
  <c r="C9" i="27"/>
  <c r="B298" i="27"/>
  <c r="B188" i="27"/>
  <c r="C398" i="27"/>
  <c r="B368" i="27"/>
  <c r="B358" i="27"/>
  <c r="C93" i="27"/>
  <c r="A352" i="27"/>
  <c r="B291" i="27"/>
  <c r="A127" i="27"/>
  <c r="E383" i="27"/>
  <c r="G85" i="27"/>
  <c r="B452" i="27"/>
  <c r="B494" i="27"/>
  <c r="A354" i="27"/>
  <c r="J72" i="27"/>
  <c r="E389" i="27"/>
  <c r="H166" i="27"/>
  <c r="G374" i="27"/>
  <c r="F49" i="27"/>
  <c r="E484" i="27"/>
  <c r="G494" i="27"/>
  <c r="C427" i="27"/>
  <c r="G249" i="27"/>
  <c r="A348" i="27"/>
  <c r="C397" i="27"/>
  <c r="B392" i="27"/>
  <c r="B61" i="27"/>
  <c r="A422" i="27"/>
  <c r="F372" i="27"/>
  <c r="C255" i="27"/>
  <c r="B97" i="27"/>
  <c r="C91" i="27"/>
  <c r="C78" i="27"/>
  <c r="C191" i="27"/>
  <c r="C103" i="27"/>
  <c r="B192" i="27"/>
  <c r="B242" i="27"/>
  <c r="B492" i="27"/>
  <c r="A166" i="27"/>
  <c r="A416" i="27"/>
  <c r="B258" i="27"/>
  <c r="C345" i="27"/>
  <c r="J377" i="27"/>
  <c r="H485" i="27"/>
  <c r="A42" i="27"/>
  <c r="C179" i="27"/>
  <c r="A213" i="27"/>
  <c r="C232" i="27"/>
  <c r="B19" i="27"/>
  <c r="H167" i="27"/>
  <c r="H494" i="27"/>
  <c r="E429" i="27"/>
  <c r="F185" i="27"/>
  <c r="B468" i="27"/>
  <c r="A450" i="27"/>
  <c r="B341" i="27"/>
  <c r="A48" i="27"/>
  <c r="H359" i="27"/>
  <c r="A372" i="27"/>
  <c r="F313" i="27"/>
  <c r="C290" i="27"/>
  <c r="I131" i="27"/>
  <c r="B319" i="27"/>
  <c r="B33" i="27"/>
  <c r="C35" i="27"/>
  <c r="G432" i="27"/>
  <c r="J498" i="27"/>
  <c r="G113" i="27"/>
  <c r="A488" i="27"/>
  <c r="F46" i="27"/>
  <c r="C337" i="27"/>
  <c r="C482" i="27"/>
  <c r="B107" i="27"/>
  <c r="B213" i="27"/>
  <c r="H324" i="27"/>
  <c r="A255" i="27"/>
  <c r="B55" i="27"/>
  <c r="G237" i="27"/>
  <c r="C309" i="27"/>
  <c r="F329" i="27"/>
  <c r="G410" i="27"/>
  <c r="G153" i="27"/>
  <c r="E409" i="27"/>
  <c r="E425" i="27"/>
  <c r="C68" i="27"/>
  <c r="H346" i="27"/>
  <c r="F499" i="27"/>
  <c r="A54" i="27"/>
  <c r="B408" i="27"/>
  <c r="C273" i="27"/>
  <c r="G104" i="27"/>
  <c r="H162" i="27"/>
  <c r="E476" i="27"/>
  <c r="I144" i="27"/>
  <c r="I136" i="27"/>
  <c r="B123" i="27"/>
  <c r="G457" i="27"/>
  <c r="F422" i="27"/>
  <c r="C260" i="27"/>
  <c r="H478" i="27"/>
  <c r="A463" i="27"/>
  <c r="C53" i="27"/>
  <c r="B401" i="27"/>
  <c r="A313" i="27"/>
  <c r="C248" i="27"/>
  <c r="G332" i="27"/>
  <c r="I290" i="27"/>
  <c r="B71" i="27"/>
  <c r="E48" i="27"/>
  <c r="B477" i="27"/>
  <c r="C155" i="27"/>
  <c r="C194" i="27"/>
  <c r="B495" i="27"/>
  <c r="B478" i="27"/>
  <c r="B489" i="27"/>
  <c r="A256" i="27"/>
  <c r="A291" i="27"/>
  <c r="F13" i="27"/>
  <c r="E304" i="27"/>
  <c r="F323" i="27"/>
  <c r="B280" i="27"/>
  <c r="C381" i="27"/>
  <c r="H352" i="27"/>
  <c r="J21" i="27"/>
  <c r="A434" i="27"/>
  <c r="C20" i="27"/>
  <c r="H453" i="27"/>
  <c r="A297" i="27"/>
  <c r="I18" i="27"/>
  <c r="C415" i="27"/>
  <c r="A123" i="27"/>
  <c r="A436" i="27"/>
  <c r="A68" i="27"/>
  <c r="C21" i="27"/>
  <c r="F211" i="27"/>
  <c r="E329" i="27"/>
  <c r="J379" i="27"/>
  <c r="A396" i="27"/>
  <c r="F379" i="27"/>
  <c r="F142" i="27"/>
  <c r="E150" i="27"/>
  <c r="H446" i="27"/>
  <c r="H487" i="27"/>
  <c r="F158" i="27"/>
  <c r="C201" i="27"/>
  <c r="I267" i="27"/>
  <c r="C498" i="27"/>
  <c r="C60" i="27"/>
  <c r="H445" i="27"/>
  <c r="B26" i="27"/>
  <c r="E411" i="27"/>
  <c r="C134" i="27"/>
  <c r="F406" i="27"/>
  <c r="B41" i="27"/>
  <c r="A392" i="27"/>
  <c r="A44" i="27"/>
  <c r="J240" i="27"/>
  <c r="H172" i="27"/>
  <c r="C313" i="27"/>
  <c r="B246" i="27"/>
  <c r="B159" i="27"/>
  <c r="B331" i="27"/>
  <c r="C167" i="27"/>
  <c r="A27" i="27"/>
  <c r="C122" i="27"/>
  <c r="F175" i="27"/>
  <c r="E22" i="27"/>
  <c r="E45" i="27"/>
  <c r="F261" i="27"/>
  <c r="B464" i="27"/>
  <c r="B117" i="27"/>
  <c r="B64" i="27"/>
  <c r="B377" i="27"/>
  <c r="G364" i="27"/>
  <c r="A109" i="27"/>
  <c r="B327" i="27"/>
  <c r="A215" i="27"/>
  <c r="B294" i="27"/>
  <c r="A5" i="27"/>
  <c r="H233" i="27"/>
  <c r="I434" i="27"/>
  <c r="C292" i="27"/>
  <c r="A456" i="27"/>
  <c r="B122" i="27"/>
  <c r="H22" i="27"/>
  <c r="J437" i="27"/>
  <c r="C358" i="27"/>
  <c r="A423" i="27"/>
  <c r="B79" i="27"/>
  <c r="B116" i="27"/>
  <c r="C125" i="27"/>
  <c r="B168" i="27"/>
  <c r="C22" i="27"/>
  <c r="A357" i="27"/>
  <c r="B371" i="27"/>
  <c r="B93" i="27"/>
  <c r="B437" i="27"/>
  <c r="B234" i="27"/>
  <c r="C379" i="27"/>
  <c r="C341" i="27"/>
  <c r="B501" i="27"/>
  <c r="A35" i="27"/>
  <c r="C237" i="27"/>
  <c r="A489" i="27"/>
  <c r="B137" i="27"/>
  <c r="C471" i="27"/>
  <c r="A260" i="27"/>
  <c r="C267" i="27"/>
  <c r="B179" i="27"/>
  <c r="C192" i="27"/>
  <c r="B281" i="27"/>
  <c r="A96" i="27"/>
  <c r="C135" i="27"/>
  <c r="A410" i="27"/>
  <c r="C44" i="27"/>
  <c r="B374" i="27"/>
  <c r="A446" i="27"/>
  <c r="C202" i="27"/>
  <c r="A394" i="27"/>
  <c r="A277" i="27"/>
  <c r="C101" i="27"/>
  <c r="A81" i="27"/>
  <c r="B212" i="27"/>
  <c r="A143" i="27"/>
  <c r="B352" i="27"/>
  <c r="A239" i="27"/>
  <c r="B30" i="27"/>
  <c r="A472" i="27"/>
  <c r="A376" i="27"/>
  <c r="B376" i="27"/>
  <c r="A119" i="27"/>
  <c r="B60" i="27"/>
  <c r="A60" i="27"/>
  <c r="B166" i="27"/>
  <c r="B103" i="27"/>
  <c r="C170" i="27"/>
  <c r="A170" i="27"/>
  <c r="C355" i="27"/>
  <c r="A355" i="27"/>
  <c r="A111" i="27"/>
  <c r="C111" i="27"/>
  <c r="B85" i="27"/>
  <c r="A85" i="27"/>
  <c r="B474" i="27"/>
  <c r="C474" i="27"/>
  <c r="A118" i="27"/>
  <c r="C118" i="27"/>
  <c r="B241" i="27"/>
  <c r="C241" i="27"/>
  <c r="A241" i="27"/>
  <c r="C312" i="27"/>
  <c r="C361" i="27"/>
  <c r="A361" i="27"/>
  <c r="B361" i="27"/>
  <c r="B66" i="27"/>
  <c r="A66" i="27"/>
  <c r="A121" i="27"/>
  <c r="C121" i="27"/>
  <c r="B76" i="27"/>
  <c r="A76" i="27"/>
  <c r="B244" i="27"/>
  <c r="C244" i="27"/>
  <c r="A244" i="27"/>
  <c r="B184" i="27"/>
  <c r="A184" i="27"/>
  <c r="A262" i="27"/>
  <c r="B262" i="27"/>
  <c r="B223" i="27"/>
  <c r="B406" i="27"/>
  <c r="B142" i="27"/>
  <c r="A477" i="27"/>
  <c r="C477" i="27"/>
  <c r="C226" i="27"/>
  <c r="A226" i="27"/>
  <c r="B323" i="27"/>
  <c r="A323" i="27"/>
  <c r="A160" i="27"/>
  <c r="B160" i="27"/>
  <c r="C160" i="27"/>
  <c r="C334" i="27"/>
  <c r="B334" i="27"/>
  <c r="A444" i="27"/>
  <c r="B444" i="27"/>
  <c r="B193" i="27"/>
  <c r="A193" i="27"/>
  <c r="B201" i="27"/>
  <c r="A201" i="27"/>
  <c r="C71" i="27"/>
  <c r="A71" i="27"/>
  <c r="B140" i="27"/>
  <c r="A140" i="27"/>
  <c r="A190" i="27"/>
  <c r="B190" i="27"/>
  <c r="C456" i="27"/>
  <c r="B456" i="27"/>
  <c r="C335" i="27"/>
  <c r="B335" i="27"/>
  <c r="B395" i="27"/>
  <c r="A395" i="27"/>
  <c r="A253" i="27"/>
  <c r="B253" i="27"/>
  <c r="B40" i="27"/>
  <c r="A40" i="27"/>
  <c r="B436" i="27"/>
  <c r="B455" i="27"/>
  <c r="A455" i="27"/>
  <c r="C497" i="27"/>
  <c r="A497" i="27"/>
  <c r="B463" i="27"/>
  <c r="C463" i="27"/>
  <c r="C278" i="27"/>
  <c r="B278" i="27"/>
  <c r="C297" i="27"/>
  <c r="B297" i="27"/>
  <c r="B149" i="27"/>
  <c r="B428" i="27"/>
  <c r="A428" i="27"/>
  <c r="C299" i="27"/>
  <c r="B299" i="27"/>
  <c r="A299" i="27"/>
  <c r="C145" i="27"/>
  <c r="B145" i="27"/>
  <c r="A145" i="27"/>
  <c r="B100" i="27"/>
  <c r="A100" i="27"/>
  <c r="B391" i="27"/>
  <c r="A391" i="27"/>
  <c r="C488" i="27"/>
  <c r="A296" i="27"/>
  <c r="A292" i="27"/>
  <c r="B292" i="27"/>
  <c r="C418" i="27"/>
  <c r="B418" i="27"/>
  <c r="C454" i="27"/>
  <c r="A454" i="27"/>
  <c r="B454" i="27"/>
  <c r="C443" i="27"/>
  <c r="A443" i="27"/>
  <c r="B211" i="27"/>
  <c r="B105" i="27"/>
  <c r="C105" i="27"/>
  <c r="C163" i="27"/>
  <c r="B163" i="27"/>
  <c r="B83" i="27"/>
  <c r="C83" i="27"/>
  <c r="A83" i="27"/>
  <c r="B126" i="27"/>
  <c r="C126" i="27"/>
  <c r="A126" i="27"/>
  <c r="C33" i="27"/>
  <c r="B357" i="27"/>
  <c r="C357" i="27"/>
  <c r="A478" i="27"/>
  <c r="C215" i="27"/>
  <c r="B215" i="27"/>
  <c r="A365" i="27"/>
  <c r="C365" i="27"/>
  <c r="B365" i="27"/>
  <c r="B87" i="27"/>
  <c r="C491" i="27"/>
  <c r="B491" i="27"/>
  <c r="A491" i="27"/>
  <c r="C328" i="27"/>
  <c r="B328" i="27"/>
  <c r="C182" i="27"/>
  <c r="B182" i="27"/>
  <c r="A182" i="27"/>
  <c r="A403" i="27"/>
  <c r="C403" i="27"/>
  <c r="B403" i="27"/>
  <c r="A305" i="27"/>
  <c r="C305" i="27"/>
  <c r="A286" i="27"/>
  <c r="C286" i="27"/>
  <c r="B286" i="27"/>
  <c r="C468" i="27"/>
  <c r="A468" i="27"/>
  <c r="C280" i="27"/>
  <c r="A280" i="27"/>
  <c r="A147" i="27"/>
  <c r="C147" i="27"/>
  <c r="A135" i="27"/>
  <c r="B135" i="27"/>
  <c r="C199" i="27"/>
  <c r="B199" i="27"/>
  <c r="A199" i="27"/>
  <c r="B465" i="27"/>
  <c r="A465" i="27"/>
  <c r="C465" i="27"/>
  <c r="A311" i="27"/>
  <c r="B311" i="27"/>
  <c r="C256" i="27"/>
  <c r="A374" i="27"/>
  <c r="C374" i="27"/>
  <c r="A279" i="27"/>
  <c r="B99" i="27"/>
  <c r="A99" i="27"/>
  <c r="C99" i="27"/>
  <c r="B268" i="27"/>
  <c r="C268" i="27"/>
  <c r="A268" i="27"/>
  <c r="B72" i="27"/>
  <c r="A72" i="27"/>
  <c r="C72" i="27"/>
  <c r="A377" i="27"/>
  <c r="C377" i="27"/>
  <c r="A498" i="27"/>
  <c r="B498" i="27"/>
  <c r="A21" i="27"/>
  <c r="B21" i="27"/>
  <c r="B379" i="27"/>
  <c r="A379" i="27"/>
  <c r="C240" i="27"/>
  <c r="B240" i="27"/>
  <c r="A240" i="27"/>
  <c r="C437" i="27"/>
  <c r="A437" i="27"/>
  <c r="I6" i="27" l="1"/>
  <c r="C279" i="27"/>
  <c r="C478" i="27"/>
  <c r="C149" i="27"/>
  <c r="C323" i="27"/>
  <c r="A223" i="27"/>
  <c r="A139" i="27"/>
  <c r="C166" i="27"/>
  <c r="B92" i="27"/>
  <c r="C108" i="27"/>
  <c r="B450" i="27"/>
  <c r="A232" i="27"/>
  <c r="B249" i="27"/>
  <c r="B256" i="27"/>
  <c r="A33" i="27"/>
  <c r="B313" i="27"/>
  <c r="B203" i="27"/>
  <c r="C262" i="27"/>
  <c r="A398" i="27"/>
  <c r="C119" i="27"/>
  <c r="A129" i="27"/>
  <c r="A332" i="27"/>
  <c r="B296" i="27"/>
  <c r="C311" i="27"/>
  <c r="A163" i="27"/>
  <c r="C436" i="27"/>
  <c r="B283" i="27"/>
  <c r="A67" i="27"/>
  <c r="A312" i="27"/>
  <c r="B472" i="27"/>
  <c r="C239" i="27"/>
  <c r="B317" i="27"/>
  <c r="C50" i="27"/>
  <c r="A303" i="27"/>
  <c r="A307" i="27"/>
  <c r="B147" i="27"/>
  <c r="A105" i="27"/>
  <c r="C254" i="27"/>
  <c r="A210" i="27"/>
  <c r="A251" i="27"/>
  <c r="C214" i="27"/>
  <c r="A30" i="27"/>
  <c r="B196" i="27"/>
  <c r="B197" i="27"/>
  <c r="A142" i="27"/>
  <c r="B54" i="27"/>
  <c r="B305" i="27"/>
  <c r="C211" i="27"/>
  <c r="C408" i="27"/>
  <c r="C422" i="27"/>
  <c r="A26" i="27"/>
  <c r="A414" i="27"/>
  <c r="A401" i="27"/>
  <c r="A353" i="27"/>
  <c r="A224" i="27"/>
  <c r="A328" i="27"/>
  <c r="B488" i="27"/>
  <c r="A148" i="27"/>
  <c r="A406" i="27"/>
  <c r="C138" i="27"/>
  <c r="A231" i="27"/>
  <c r="C384" i="27"/>
  <c r="B194" i="27"/>
  <c r="A87" i="27"/>
  <c r="C100" i="27"/>
  <c r="C444" i="27"/>
  <c r="B154" i="27"/>
  <c r="C481" i="27"/>
  <c r="A10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5" authorId="0" shapeId="0" xr:uid="{00000000-0006-0000-0100-000001000000}">
      <text>
        <r>
          <rPr>
            <b/>
            <sz val="8"/>
            <color indexed="52"/>
            <rFont val="Verdana"/>
            <family val="2"/>
          </rPr>
          <t xml:space="preserve">Texteingabe:
Bitte erfassen Sie den Namen bzw. die Firma der/des  Bewerber:in/Betreiber:in.
Die Zeichenanzahl ist mit 100 Zeichen begrenzt.
Die Angabe dient zur eindeutigen Zuordnung der Aufstellung.
</t>
        </r>
      </text>
    </comment>
    <comment ref="D7" authorId="0" shapeId="0" xr:uid="{01B7E5C0-FBC5-45FC-8FD2-79012C49DEFF}">
      <text>
        <r>
          <rPr>
            <b/>
            <sz val="8"/>
            <color indexed="52"/>
            <rFont val="Verdana"/>
            <family val="2"/>
          </rPr>
          <t xml:space="preserve">Auswahlfeld (ja/nein):
Bitte geben Sie an, ob die/der Bewerber:in/Betreiber:in
"vorsteuerabzugsberechtigt" ist.
Sollte keine Vorsteuerabzugsberechtigung vorliegen, ist ein entsprechender Bescheid des Finanzamtes vorzulegen.
</t>
        </r>
      </text>
    </comment>
    <comment ref="D9" authorId="0" shapeId="0" xr:uid="{EF759B13-6DE0-4653-A60D-042FCF275056}">
      <text>
        <r>
          <rPr>
            <b/>
            <sz val="8"/>
            <color indexed="52"/>
            <rFont val="Verdana"/>
            <family val="2"/>
          </rPr>
          <t xml:space="preserve">Auswahlfeld (A/B/B.2):
Bitte wählen Sie aus, ob Sie ein Projekt gemäß Richtlinie
    Typ A - Gründungsförderung einer PVE oder
   Typ B - Projektförderung 
                für bestehende  PVE 
oder
   Typ B.2 - Projektförderung für
                   Gruppenpraxis/Ambulatorium
beantragen.
  </t>
        </r>
      </text>
    </comment>
    <comment ref="D11" authorId="0" shapeId="0" xr:uid="{00000000-0006-0000-0100-000003000000}">
      <text>
        <r>
          <rPr>
            <b/>
            <sz val="8"/>
            <color indexed="52"/>
            <rFont val="Verdana"/>
            <family val="2"/>
          </rPr>
          <t xml:space="preserve">Datumseingabe:
Bitte geben Sie hier das Datum ein, das auf den Dateiblättern als Datum der Erstellung dieser Aufstellung aufscheinen soll.
</t>
        </r>
      </text>
    </comment>
    <comment ref="D13" authorId="0" shapeId="0" xr:uid="{00000000-0006-0000-0100-000004000000}">
      <text>
        <r>
          <rPr>
            <b/>
            <sz val="8"/>
            <color indexed="52"/>
            <rFont val="Verdana"/>
            <family val="2"/>
          </rPr>
          <t xml:space="preserve">Zahleneingabe:
Bitte geben Sie hier die laufende Nummer der Aufstellung ein (ohne Punkte oder sonstige Zeichen). 
Für die erste Aufstellung ist beispielsweise die Ziffer 1 einzugeben, für eine eventuelle zweite, überarbeitete Aufstellung die Ziffer 2 usw.
</t>
        </r>
      </text>
    </comment>
    <comment ref="D18" authorId="0" shapeId="0" xr:uid="{00000000-0006-0000-0100-000006000000}">
      <text>
        <r>
          <rPr>
            <b/>
            <sz val="8"/>
            <color indexed="52"/>
            <rFont val="Verdana"/>
            <family val="2"/>
          </rPr>
          <t xml:space="preserve">Namenseingabe:
Bitte erfassen Sie hier den Vornamen
der  Ansprechperson, 
an den wir eventuelle Rückfragen/Rück-
meldungen  richten dürfen.
Die Zeichenanzahl ist mit 45 begrenzt.
</t>
        </r>
      </text>
    </comment>
    <comment ref="D20" authorId="0" shapeId="0" xr:uid="{00000000-0006-0000-0100-000007000000}">
      <text>
        <r>
          <rPr>
            <b/>
            <sz val="8"/>
            <color indexed="52"/>
            <rFont val="Verdana"/>
            <family val="2"/>
          </rPr>
          <t xml:space="preserve">Namenseingabe:
Bitte erfassen Sie hier den Nachnamen der Ansprechperson, 
an den wir eventuelle Rückfragen/Rück-
meldungen  richten dürfen.
Die Zeichenanzahl ist mit 45 begrenzt.
</t>
        </r>
      </text>
    </comment>
    <comment ref="D22" authorId="0" shapeId="0" xr:uid="{00000000-0006-0000-0100-000008000000}">
      <text>
        <r>
          <rPr>
            <b/>
            <sz val="8"/>
            <color indexed="52"/>
            <rFont val="Verdana"/>
            <family val="2"/>
          </rPr>
          <t xml:space="preserve">Nummerneingabe:
Bitte erfassen Sie hier die Telephonnummer der Ansprechperson, 
an den wir eventuelle Rückfragen/Rück-
meldungen  richten dürfen.
Die Zeichenanzahl ist mit 45 begrenzt.
</t>
        </r>
      </text>
    </comment>
    <comment ref="D24" authorId="0" shapeId="0" xr:uid="{00000000-0006-0000-0100-000009000000}">
      <text>
        <r>
          <rPr>
            <b/>
            <sz val="8"/>
            <color indexed="52"/>
            <rFont val="Verdana"/>
            <family val="2"/>
          </rPr>
          <t xml:space="preserve">Texteingabe:
Bitte erfassen Sie hier die email-Adresse der Ansprechperson, 
an den wir eventuelle Rückfragen/Rück-
meldungen  richten dürfen.
Die Zeichenanzahl ist mit 45 begrenzt.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 Michael</author>
  </authors>
  <commentList>
    <comment ref="M3" authorId="0" shapeId="0" xr:uid="{00000000-0006-0000-0200-000001000000}">
      <text>
        <r>
          <rPr>
            <b/>
            <sz val="8"/>
            <color indexed="81"/>
            <rFont val="Tahoma"/>
            <family val="2"/>
          </rPr>
          <t>Arbesser Michael:</t>
        </r>
        <r>
          <rPr>
            <sz val="8"/>
            <color indexed="81"/>
            <rFont val="Tahoma"/>
            <family val="2"/>
          </rPr>
          <t xml:space="preserve">
Zeilenzähler
</t>
        </r>
      </text>
    </comment>
    <comment ref="A7" authorId="0" shapeId="0" xr:uid="{00000000-0006-0000-0200-000002000000}">
      <text>
        <r>
          <rPr>
            <b/>
            <sz val="9"/>
            <color indexed="81"/>
            <rFont val="Segoe UI"/>
            <family val="2"/>
          </rPr>
          <t>Arbesser Michael:</t>
        </r>
        <r>
          <rPr>
            <sz val="9"/>
            <color indexed="81"/>
            <rFont val="Segoe UI"/>
            <family val="2"/>
          </rPr>
          <t xml:space="preserve">
Zeigt: Gliederung
Nur wenn 
"Nicht förderbare Kosten ausgewiesen werden" , d.h. eine Differenz zwischen beantragten und genehmigten Kosten vorliegt - oder, wenn in "J " ein Wert steht!</t>
        </r>
      </text>
    </comment>
    <comment ref="B7" authorId="0" shapeId="0" xr:uid="{00000000-0006-0000-0200-000003000000}">
      <text>
        <r>
          <rPr>
            <b/>
            <sz val="9"/>
            <color indexed="81"/>
            <rFont val="Segoe UI"/>
            <family val="2"/>
          </rPr>
          <t>Arbesser Michael:</t>
        </r>
        <r>
          <rPr>
            <sz val="9"/>
            <color indexed="81"/>
            <rFont val="Segoe UI"/>
            <family val="2"/>
          </rPr>
          <t xml:space="preserve">
Zeigt: Bezeichnung lt. Kundenangabe
Nur wenn 
"Nicht förderbare Kosten ausgewiesen werden" , d.h. eine Differenz zwischen beantragten und genehmigten Kosten vorliegt - ist gleichzusetzen mit wenn in "J " ein Wert steht
UND 
Auch eine Bezeichnung eingetragen ist</t>
        </r>
      </text>
    </comment>
    <comment ref="C7" authorId="0" shapeId="0" xr:uid="{00000000-0006-0000-0200-000004000000}">
      <text>
        <r>
          <rPr>
            <b/>
            <sz val="9"/>
            <color indexed="81"/>
            <rFont val="Segoe UI"/>
            <family val="2"/>
          </rPr>
          <t>Arbesser Michael:</t>
        </r>
        <r>
          <rPr>
            <sz val="9"/>
            <color indexed="81"/>
            <rFont val="Segoe UI"/>
            <family val="2"/>
          </rPr>
          <t xml:space="preserve">
Zeigt: Begründung lt. Prüfung
Nur wenn 
"Nicht förderbare Kosten ausgewiesen werden" , d.h. eine Differenz zwischen beantragten und genehmigten Kosten vorliegt - ist gleichzusetzen mit wenn in "J " ein Wert steht
UND 
Auch eine Begründung 
eingetragen ist</t>
        </r>
      </text>
    </comment>
    <comment ref="E7" authorId="0" shapeId="0" xr:uid="{00000000-0006-0000-0200-000005000000}">
      <text>
        <r>
          <rPr>
            <b/>
            <sz val="9"/>
            <color indexed="81"/>
            <rFont val="Segoe UI"/>
            <family val="2"/>
          </rPr>
          <t>Arbesser Michael:</t>
        </r>
        <r>
          <rPr>
            <sz val="9"/>
            <color indexed="81"/>
            <rFont val="Segoe UI"/>
            <family val="2"/>
          </rPr>
          <t xml:space="preserve">
Code lt Prüfer 
anzeigen
Wenn Code und Kosten erfasst sind
</t>
        </r>
      </text>
    </comment>
    <comment ref="F7" authorId="0" shapeId="0" xr:uid="{00000000-0006-0000-0200-000006000000}">
      <text>
        <r>
          <rPr>
            <b/>
            <sz val="9"/>
            <color indexed="81"/>
            <rFont val="Segoe UI"/>
            <family val="2"/>
          </rPr>
          <t xml:space="preserve">Arbesser Michael:
</t>
        </r>
        <r>
          <rPr>
            <sz val="9"/>
            <color indexed="81"/>
            <rFont val="Segoe UI"/>
            <family val="2"/>
          </rPr>
          <t>Beschreibung
 (lt. Antragsteller) 
anzeigen
Wenn Code und Kosten erfasst sind:</t>
        </r>
        <r>
          <rPr>
            <b/>
            <sz val="9"/>
            <color indexed="81"/>
            <rFont val="Segoe UI"/>
            <family val="2"/>
          </rPr>
          <t xml:space="preserve">
</t>
        </r>
        <r>
          <rPr>
            <sz val="9"/>
            <color indexed="81"/>
            <rFont val="Segoe UI"/>
            <family val="2"/>
          </rPr>
          <t xml:space="preserve">
</t>
        </r>
      </text>
    </comment>
    <comment ref="G7" authorId="0" shapeId="0" xr:uid="{00000000-0006-0000-0200-000007000000}">
      <text>
        <r>
          <rPr>
            <b/>
            <sz val="9"/>
            <color indexed="81"/>
            <rFont val="Segoe UI"/>
            <family val="2"/>
          </rPr>
          <t>Arbesser Michael:</t>
        </r>
        <r>
          <rPr>
            <sz val="9"/>
            <color indexed="81"/>
            <rFont val="Segoe UI"/>
            <family val="2"/>
          </rPr>
          <t xml:space="preserve">
Datum lt.
 "anerkennbar ab"
anzeigen
Wenn: Code und Kosten erfasst sind und ein Datumswert erfasst ist</t>
        </r>
      </text>
    </comment>
    <comment ref="H7" authorId="0" shapeId="0" xr:uid="{00000000-0006-0000-0200-000008000000}">
      <text>
        <r>
          <rPr>
            <b/>
            <sz val="9"/>
            <color indexed="81"/>
            <rFont val="Segoe UI"/>
            <family val="2"/>
          </rPr>
          <t>Arbesser Michael:</t>
        </r>
        <r>
          <rPr>
            <sz val="9"/>
            <color indexed="81"/>
            <rFont val="Segoe UI"/>
            <family val="2"/>
          </rPr>
          <t xml:space="preserve">
'Beantragte Kosten 
(Kundendaten)
anzeigen.
Wenn: Code und Kosten geprüft 
erfasst sind</t>
        </r>
      </text>
    </comment>
    <comment ref="I7" authorId="0" shapeId="0" xr:uid="{00000000-0006-0000-0200-000009000000}">
      <text>
        <r>
          <rPr>
            <b/>
            <sz val="9"/>
            <color indexed="81"/>
            <rFont val="Segoe UI"/>
            <family val="2"/>
          </rPr>
          <t>Arbesser Michael:</t>
        </r>
        <r>
          <rPr>
            <sz val="9"/>
            <color indexed="81"/>
            <rFont val="Segoe UI"/>
            <family val="2"/>
          </rPr>
          <t xml:space="preserve">
Kosten geprüft 
(=maximal förderbare Kosten) lt. Prüfung
anzeigen.
Wenn: Code und Kosten geprüft erfasst sind</t>
        </r>
      </text>
    </comment>
    <comment ref="J7" authorId="0" shapeId="0" xr:uid="{00000000-0006-0000-0200-00000A000000}">
      <text>
        <r>
          <rPr>
            <b/>
            <sz val="9"/>
            <color indexed="81"/>
            <rFont val="Segoe UI"/>
            <family val="2"/>
          </rPr>
          <t>Arbesser Michael:</t>
        </r>
        <r>
          <rPr>
            <sz val="9"/>
            <color indexed="81"/>
            <rFont val="Segoe UI"/>
            <family val="2"/>
          </rPr>
          <t xml:space="preserve">
Zeigt Differenz zwischen "Kosten beantragt" und "Kosten geprüft"
wenn code und Kosten geprüft erfasst sind und wenn Kosten beantragt nicht gleich ist den Kosten geprüft 
ROT: wenn geprüft größer ist als beantragt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 Michael</author>
  </authors>
  <commentList>
    <comment ref="M3" authorId="0" shapeId="0" xr:uid="{8E7E9110-B074-41B8-B9B2-6F801C227704}">
      <text>
        <r>
          <rPr>
            <b/>
            <sz val="8"/>
            <color indexed="81"/>
            <rFont val="Tahoma"/>
            <family val="2"/>
          </rPr>
          <t>Arbesser Michael:</t>
        </r>
        <r>
          <rPr>
            <sz val="8"/>
            <color indexed="81"/>
            <rFont val="Tahoma"/>
            <family val="2"/>
          </rPr>
          <t xml:space="preserve">
Zeilenzähler
</t>
        </r>
      </text>
    </comment>
  </commentList>
</comments>
</file>

<file path=xl/sharedStrings.xml><?xml version="1.0" encoding="utf-8"?>
<sst xmlns="http://schemas.openxmlformats.org/spreadsheetml/2006/main" count="543" uniqueCount="347">
  <si>
    <t>Grundsätzliches:</t>
  </si>
  <si>
    <t>Anmerkungen/Änderungen zu Vorversion</t>
  </si>
  <si>
    <t>Übermittlung der Unterlagen:</t>
  </si>
  <si>
    <t>Spezielle Hinweise zu den einzelnen Registerblättern</t>
  </si>
  <si>
    <t/>
  </si>
  <si>
    <t>In diesem Registerblatt finden Sie ein Musterbeispiel zur Eintragung der beantragten Kosten mit Vergleichsangeboten</t>
  </si>
  <si>
    <t>Erfassung durch Förderstelle</t>
  </si>
  <si>
    <t>Kosten
geprüft</t>
  </si>
  <si>
    <t>Anmerkung Prüfer</t>
  </si>
  <si>
    <t>Beschreibung/
Bezeichnung</t>
  </si>
  <si>
    <t>Aushub und Fundamente</t>
  </si>
  <si>
    <t>Tore</t>
  </si>
  <si>
    <t>Fenster</t>
  </si>
  <si>
    <t xml:space="preserve">Installationen </t>
  </si>
  <si>
    <t>Innenausbau</t>
  </si>
  <si>
    <t>Fa. Meister bietet schönste Ausstattung</t>
  </si>
  <si>
    <t>Planung</t>
  </si>
  <si>
    <t>Baumeister BOB im Gesamtpaket günstiger</t>
  </si>
  <si>
    <t xml:space="preserve">Baumeister BOB,
 12.2.2015
Kosten: 28.000,- </t>
  </si>
  <si>
    <t>Ausgangsversion</t>
  </si>
  <si>
    <t>Info</t>
  </si>
  <si>
    <t>Anrede</t>
  </si>
  <si>
    <t>Vorname</t>
  </si>
  <si>
    <t>Nachname</t>
  </si>
  <si>
    <t>Telefonnummer</t>
  </si>
  <si>
    <t>eMail</t>
  </si>
  <si>
    <t>zur Anleitung</t>
  </si>
  <si>
    <t>zu: Angaben</t>
  </si>
  <si>
    <t>VERSION DER APPLAUS-DATEI (APPLAUS_x.XLS)</t>
  </si>
  <si>
    <t>verfügbar ab</t>
  </si>
  <si>
    <t>Versionsblatt überarbeitet</t>
  </si>
  <si>
    <t>Register Anleitung überarbeiten</t>
  </si>
  <si>
    <t>Zwischensummen entfernen</t>
  </si>
  <si>
    <t>Übertragungsbereich für Kostengliederung</t>
  </si>
  <si>
    <t>Register Angaben überarbeitet (Kommentare)</t>
  </si>
  <si>
    <t>Neuer Bereich für Export in Kostengliederung erstellt</t>
  </si>
  <si>
    <t>Kosten nicht ausreichend plausibilisiert (fehlende Angebote)</t>
  </si>
  <si>
    <t>Mehrkosten nicht ausreichend begründet</t>
  </si>
  <si>
    <t>Auflistung der Begründungen</t>
  </si>
  <si>
    <t>Freitext</t>
  </si>
  <si>
    <t>Abstimmung mit OIT über Dateiformat (makro) und vorbefüllte Excel-Ais Vorlage (geht - noch - nicht)</t>
  </si>
  <si>
    <t>Gruppe/
Code</t>
  </si>
  <si>
    <t>Beantragte Kosten nachgewiesen durch:</t>
  </si>
  <si>
    <t>Code</t>
  </si>
  <si>
    <t>Bezeichnung</t>
  </si>
  <si>
    <t>anerkenn-
bar ab</t>
  </si>
  <si>
    <r>
      <rPr>
        <b/>
        <sz val="11"/>
        <color theme="1"/>
        <rFont val="Arial Narrow"/>
        <family val="2"/>
      </rPr>
      <t xml:space="preserve">Angebot 1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</si>
  <si>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Angebot 2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</si>
  <si>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Angebot 3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</si>
  <si>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Erläuterung </t>
    </r>
    <r>
      <rPr>
        <sz val="11"/>
        <color theme="1"/>
        <rFont val="Arial Narrow"/>
        <family val="2"/>
      </rPr>
      <t>zur Auswahl des Lieferanten</t>
    </r>
    <r>
      <rPr>
        <sz val="8"/>
        <color theme="1"/>
        <rFont val="Arial Narrow"/>
        <family val="2"/>
      </rPr>
      <t xml:space="preserve"> (z.B. Qualität, Service, etc.)</t>
    </r>
  </si>
  <si>
    <t>Sum. Kosten 
beantragt</t>
  </si>
  <si>
    <t>Beträge in EUR</t>
  </si>
  <si>
    <t xml:space="preserve">maximal 
fb Kosten  </t>
  </si>
  <si>
    <t>Kosten
beantragt</t>
  </si>
  <si>
    <t>Übertragungsbereich für Begründungen</t>
  </si>
  <si>
    <t>Begründung</t>
  </si>
  <si>
    <t>Alle internen Namen gelöscht</t>
  </si>
  <si>
    <t>Auswahlliste auf Kommentare erstellt (dynamisch)</t>
  </si>
  <si>
    <t>NICHT fb.KO.</t>
  </si>
  <si>
    <t>To do für nächste Version</t>
  </si>
  <si>
    <t>Vollständige Parametrisierung von Spalten und Zeilen</t>
  </si>
  <si>
    <t>Verwendung von Datentabellen Vorbereitung der Auswahl</t>
  </si>
  <si>
    <t>lfd. Nr. der Aufstellung (ohne Punkt)</t>
  </si>
  <si>
    <t>K.Linka Bau, 30.11.2014,
25.300</t>
  </si>
  <si>
    <t>Register DEMO überarbeitet</t>
  </si>
  <si>
    <t xml:space="preserve">Übertragungsfehler </t>
  </si>
  <si>
    <t>Kommentare ausgeblendet</t>
  </si>
  <si>
    <t>Falls erforderlich, können Sie beliebig viele Zeilen einfügen. Bitte markieren Sie dazu die ganze Zeile durch Markieren der Zeilennummer links.</t>
  </si>
  <si>
    <t>BEGRÜNDUNG FÜR KOSTENKÜRZUNGEN</t>
  </si>
  <si>
    <t>ARGUMENTE FÜR BESTBIETER</t>
  </si>
  <si>
    <t>-</t>
  </si>
  <si>
    <t>Zusätzliche Leistungen inkludiert</t>
  </si>
  <si>
    <t>Zusätzliche Serviceleistungen</t>
  </si>
  <si>
    <t>Höhere Qualität nachgewiesen</t>
  </si>
  <si>
    <t>Bitte Bereich (unterh. Code) bis zum Ende markieren und kopieren</t>
  </si>
  <si>
    <t>Die Angaben auf diesem Blatt sind vollständig, wenn keine hellgelb unterlegten Felder sichtbar sind.</t>
  </si>
  <si>
    <t>diverse Formate angepasst</t>
  </si>
  <si>
    <t xml:space="preserve">Dateieigenschaften überarbeitet </t>
  </si>
  <si>
    <t>Bedingte Formate in Spalte m korrigiert</t>
  </si>
  <si>
    <t>Formeln in Formelbereich überarbeitet</t>
  </si>
  <si>
    <t>Funktionsweise der Formeln in der Überschrift als Kommentar erfaßt</t>
  </si>
  <si>
    <t>Gliederung auf ein Zeichen beschränkt; Kosten überprüft darf nicht kleiner sein als 0 (Null)</t>
  </si>
  <si>
    <t>Kosten überprüft: Warnhinweis, wenn Wert größer beantragte Kosten</t>
  </si>
  <si>
    <t>Zusätzliches automatisches Kontrollfeld in Zelle i5</t>
  </si>
  <si>
    <t>&lt;&lt; Reserveformat</t>
  </si>
  <si>
    <t>Zeile 5 enthält Formeln und Formate (Falls was überschrieben wurde)</t>
  </si>
  <si>
    <t>Hinweis auf Erstellung eines Zeilenumbruches in einer Zell auf DEMO</t>
  </si>
  <si>
    <t>Bitte Bereich ab Zelle E8 bis zum Ende markieren und kopieren. Bereich mit Inhalte</t>
  </si>
  <si>
    <t>Wieder alle Zeilen anzeigen: Im Filter der Spalte J, "leere" in Auswahl aufnehmen</t>
  </si>
  <si>
    <t>Bitte im Filter der Spalte J "leere" ausklickseln.</t>
  </si>
  <si>
    <t>Bereich mit "Inhalte Einfügen Werte" in Kostengliederung einfügen</t>
  </si>
  <si>
    <t xml:space="preserve"> &gt; Summe Kosten </t>
  </si>
  <si>
    <t>Adaptierung für PVE auf Basis der VVxDatei der Version 3.0</t>
  </si>
  <si>
    <t>Antragsteller statt Firmenwortlaut (Kommentar angepasst)</t>
  </si>
  <si>
    <t>Produktnummer gelöscht (ganze Zeile)</t>
  </si>
  <si>
    <t>Anleitung: "Kostengliederung" gelöscht</t>
  </si>
  <si>
    <t>Ansprechpartner : LEER</t>
  </si>
  <si>
    <t>Anleitung: ist im Detail abzustimmen</t>
  </si>
  <si>
    <t>Ende des Erfassungsbereiches</t>
  </si>
  <si>
    <t>Projektkosten-Angebote: Ende Erfassungsbereich in Zelle 502 erfasst</t>
  </si>
  <si>
    <t>Kosten für den Neubau einer PVE, Instandsetzungsmaßnahmen und bauliche Adap-</t>
  </si>
  <si>
    <t xml:space="preserve">tierungen und/oder Erwerb bestehender Räumlichkeiten (z. B. bestehender Ordi nationen) </t>
  </si>
  <si>
    <t xml:space="preserve">sowie Außenanlagen (z. B. Parkplätze) zum Zweck der Nutzung als PVE bis zu einer </t>
  </si>
  <si>
    <t xml:space="preserve">Höhe von 2,1 Millionen Euro, maximal jedoch 3.000,– Euro/m². </t>
  </si>
  <si>
    <t>Kosten für medizinische Ausstattung gemäß Qualitätssicherungsverordnung 2018,</t>
  </si>
  <si>
    <t xml:space="preserve">Österreichischem Strukturplan Gesundheit (Leistungsmatrix) und Versorgungskonzept </t>
  </si>
  <si>
    <t>gemäß § 6 PrimVG bis zu einer Höhe von 300.000,– Euro.</t>
  </si>
  <si>
    <t>Planungskosten bis zu einer Höhe von 10 % der förderbaren Kosten für den Neubau</t>
  </si>
  <si>
    <t>einer PVE und bauliche Adaptierungen bestehender Räumlichkeiten sowie Außenanlagen,</t>
  </si>
  <si>
    <t xml:space="preserve">Rechts- und Gründungsberatungskosten, soweit sie für die Gründung einer PVE </t>
  </si>
  <si>
    <t>erforderlich sind, bis zu einer Höhe von 20.000,– Euro,</t>
  </si>
  <si>
    <t>Kosten für nichtmedizinische Ausstattung der PVE (z. B. Einrichtungsgegenstände,</t>
  </si>
  <si>
    <t xml:space="preserve">Laptops, Computer, Beamer, Fahrrad/E-Fahrzeug für dienstliche Zwecke, </t>
  </si>
  <si>
    <t xml:space="preserve">behindertengerechte Ausstattung) und immaterielle Investitionskosten </t>
  </si>
  <si>
    <t>(z. B. Lizenzen für Ärztesoftware) bis zu einer Höhe von 100.000,– Euro,</t>
  </si>
  <si>
    <t xml:space="preserve">Instandhaltungsaufwände für bestehende Räumlichkeiten zum Zweck der </t>
  </si>
  <si>
    <t>Gründung einer PVE,</t>
  </si>
  <si>
    <t>einmalige Baukostenzuschüsse bei PVE-Räumlichkeiten, die von einer Gemeinde</t>
  </si>
  <si>
    <t xml:space="preserve">oder einer gemeinnützigen Wohnbaugenossenschaft zur Verfügung gestellt werden, </t>
  </si>
  <si>
    <t xml:space="preserve">bis zu einer Höhe von 20.000,– Euro förderbar – unabhängig davon, ob diese </t>
  </si>
  <si>
    <t>aktivierungspflichtig sind.</t>
  </si>
  <si>
    <t>Bezeichnung (kurz)</t>
  </si>
  <si>
    <t>beantragt</t>
  </si>
  <si>
    <t>a</t>
  </si>
  <si>
    <t>med. Ausstattung</t>
  </si>
  <si>
    <t>b</t>
  </si>
  <si>
    <t>Baukosten</t>
  </si>
  <si>
    <t>c</t>
  </si>
  <si>
    <t>Beratungskosten</t>
  </si>
  <si>
    <t>e</t>
  </si>
  <si>
    <t>sonst. Ausstattung</t>
  </si>
  <si>
    <t>i</t>
  </si>
  <si>
    <t>Instandhaltungsaufw.</t>
  </si>
  <si>
    <t>z</t>
  </si>
  <si>
    <t>Baukostenzuschuß</t>
  </si>
  <si>
    <t>d</t>
  </si>
  <si>
    <t>Planungskosten</t>
  </si>
  <si>
    <t>Summen</t>
  </si>
  <si>
    <t>Vorgabe: 2 getrennte Dateien für Version A und Version B</t>
  </si>
  <si>
    <t>Vorabberechnung der beantragten Kosten auf Basis der Eingabe des Kunden (infomell)</t>
  </si>
  <si>
    <t>Baukosten (Kurzbezeichnung)</t>
  </si>
  <si>
    <t>Deckel lt. Rl.</t>
  </si>
  <si>
    <t>grunds. förderbar</t>
  </si>
  <si>
    <t>Auflistung der Kostenkategorien lt. Richtlinie</t>
  </si>
  <si>
    <t>Maximal förderbare Kosten</t>
  </si>
  <si>
    <t>Maximum Kosten lt. Richtlinie</t>
  </si>
  <si>
    <t>Minimum Kosten lt. Richtlinie</t>
  </si>
  <si>
    <t>Kate-
gorie</t>
  </si>
  <si>
    <t xml:space="preserve">kalkulierte Förderung </t>
  </si>
  <si>
    <t>Unverbindliche Vorabkalkulation des Förderungsbetrages</t>
  </si>
  <si>
    <t>Auflistung der Kostenkategorien</t>
  </si>
  <si>
    <t>Eine Preisangemessenheit hat vor Vertragsausfertigung im Rahmen der Antragsprüfung zu erfolgen.</t>
  </si>
  <si>
    <t>Prüfung und Plausibilisierung von Vergleichsanboten im Rahmen der Preisangemessenheit</t>
  </si>
  <si>
    <t xml:space="preserve">Der Nachweis der Preisangemessenheit ist durch Vorlage von Anboten einzubringen. </t>
  </si>
  <si>
    <t>Bei einem Preis/einer Auftragssumme</t>
  </si>
  <si>
    <t xml:space="preserve">bei einer Preis/einer Auftragssumme von unter 100.000,-- Euro sind zwei Anbote einzureichen. </t>
  </si>
  <si>
    <t>Bei einer Preis/einer Auftragssumme unter 10.000,- Euro reicht das Anbot.  </t>
  </si>
  <si>
    <t>Kalkulation der Kosten nach Prüfung durch aws</t>
  </si>
  <si>
    <t xml:space="preserve">über 100.000,-- Euro sind drei Anbote, </t>
  </si>
  <si>
    <t>Aufstellung wurde erstellt am (TT.MM.JJ)</t>
  </si>
  <si>
    <t>Ansprechperson für Rückfragen (optional):</t>
  </si>
  <si>
    <t>Register Angaben</t>
  </si>
  <si>
    <t>Beantragte Kosten gelöscht</t>
  </si>
  <si>
    <t>Kommentare angepasst</t>
  </si>
  <si>
    <t>Register Projektkosten-Angebote</t>
  </si>
  <si>
    <t>Auswertungsbereich bis 501</t>
  </si>
  <si>
    <t>Kundenbereich: Spalte für Kategorien</t>
  </si>
  <si>
    <t>Kategorien (Datnüberprüfung lt. Liste)</t>
  </si>
  <si>
    <t>Kosten: zwischne +1 und +3 Mio EUR</t>
  </si>
  <si>
    <t>Prüferbereich Kategorien mit Gültigkeitsprüfung (wie Kunde)</t>
  </si>
  <si>
    <t>Nehmen für Kostentabellen festgelegt (Kostentabellen und Kosten)</t>
  </si>
  <si>
    <t>Summe Kosten beantragt kommt aus Info</t>
  </si>
  <si>
    <t>Gemäß Richtlinie nicht förderbar</t>
  </si>
  <si>
    <t>Gemäß Programmdokument nicht förderbar</t>
  </si>
  <si>
    <t>Kein Projektzusammenhang</t>
  </si>
  <si>
    <t>überprüft</t>
  </si>
  <si>
    <t>Differenz:</t>
  </si>
  <si>
    <t>4a</t>
  </si>
  <si>
    <t>Formel Kosten angepasst (Verschiebung durch neue Spalte)</t>
  </si>
  <si>
    <t>Dateiversion durch Dateivorlage Version ersetzt</t>
  </si>
  <si>
    <t>Version A in Bezeichnung aufgenommen</t>
  </si>
  <si>
    <t>Register INFO (neu)</t>
  </si>
  <si>
    <t>3 Beireiche</t>
  </si>
  <si>
    <t>1. Bereich Tabellen</t>
  </si>
  <si>
    <t>Tabellen fassen Kundenangaben und geprüfte Kosten nach Kategorien zuammen und bieten eine Berechnung der jeweiligen Förderung</t>
  </si>
  <si>
    <t>Die Maxima einzelen Kategorien sind dargestellt und werden berücksichtigt</t>
  </si>
  <si>
    <t>2. Bereich</t>
  </si>
  <si>
    <t>Die Kostenkategorien werden entsprechend der RILI angeführt und das "Kürzel" und die "Kurzbezeichnung" angegeben</t>
  </si>
  <si>
    <t>3. Bereich</t>
  </si>
  <si>
    <t>Die Anzahl der notwendigen Angebote wird entsprechend der Richtlinie angeführt</t>
  </si>
  <si>
    <t>Die gesamte Tabelle ist geschützt, die Zellen können aber zum Kopieren ausgewählt werden.</t>
  </si>
  <si>
    <t>Register DEMO - wird nach finaler Abstimmung angepasst</t>
  </si>
  <si>
    <t>Kommentare (Als Textvorschag, wenn Differenzen zu kommentiern sind) Texte angepasst, Register very hidden</t>
  </si>
  <si>
    <t>Anleitung:</t>
  </si>
  <si>
    <t>offen: Angabe des Ansprechpartners (ja, nein wer?)</t>
  </si>
  <si>
    <t>Informationen zur Anzahl der geforderten Angebote entnehmen Sie bitte dem Register "INFO"</t>
  </si>
  <si>
    <t>3. Register INFO</t>
  </si>
  <si>
    <t>Weiters werden auf diesem Register die beantragten Kostensummen der einzelnen Kategorien dargestellt. Diese Kostensummen werden den Maximalbeträgen lt. Richtlinie gegenübergestellt und die "grundsätzlich förderbaren Kosten" errechnet. Aus der Summe der "grundsätzlich förderbaren Kosten" wird - nur zur Information und unverbindlich - die sich ergebende Förderung dargestellt.</t>
  </si>
  <si>
    <t>Anpassung der Texte an das Programm, die neuen Spalten und das neue Register</t>
  </si>
  <si>
    <t>Übermittlung der Unterlagen: offen bis zur organisatorischen Klärung</t>
  </si>
  <si>
    <t>Offene Punkte in roter Schriftfarbe</t>
  </si>
  <si>
    <t>Texte auf "Nachweis der Preisangemessenheit" geändert</t>
  </si>
  <si>
    <t>Anleitung zur Erstellung der Tabelle
"Nachweis der Preisangemessenheit"</t>
  </si>
  <si>
    <t>Bewerber:in/Betreiber:in</t>
  </si>
  <si>
    <t>vorsteuerabzugsberechtigt ?</t>
  </si>
  <si>
    <t>Auflistung Anreden</t>
  </si>
  <si>
    <t>Frau</t>
  </si>
  <si>
    <t>Herr</t>
  </si>
  <si>
    <t>4b</t>
  </si>
  <si>
    <t>von Melanie als 5a rtourniert</t>
  </si>
  <si>
    <t>Textanpassungen durch Melanie</t>
  </si>
  <si>
    <t>4c</t>
  </si>
  <si>
    <t>Angaben _ Auswahfleld für Vorsteuerabzugberechtigung</t>
  </si>
  <si>
    <t>Zwischenversion</t>
  </si>
  <si>
    <t>4d</t>
  </si>
  <si>
    <t>Angaben/ Texte und Notizen gegendert</t>
  </si>
  <si>
    <t>Vorsteuerabzugsberechtigung auf Angaben abgefragt ( Steurt Bezeichnung und Limits)</t>
  </si>
  <si>
    <t>Bezeichnungen: Werden auf  Angebotstabelle erstellt und von INFO übrnommen</t>
  </si>
  <si>
    <t>Kostendeckel - je nach Vorsteuerabzugsberechtigung - plus 20 % (bei nicht Vorsteuerabzugberechtigten)</t>
  </si>
  <si>
    <t xml:space="preserve">Preisangemessenheitstabelle Typ A vom: </t>
  </si>
  <si>
    <t>Bewerber:in/Betreiber:in (Keine Angabe zur Vorsteuerabzugsberechtigung)</t>
  </si>
  <si>
    <t>Gebäudebau</t>
  </si>
  <si>
    <t>Henry Schein Medical GmbH</t>
  </si>
  <si>
    <t xml:space="preserve">IT-Infrastruktur und Server </t>
  </si>
  <si>
    <t xml:space="preserve">Baumeister Gruber,
 12.2.2022
Kosten: 90.000,- </t>
  </si>
  <si>
    <t>UR Bahnbau, 5.1.2022, € 95.000,-</t>
  </si>
  <si>
    <t>Baumeister BOB wird beauftragt, da die Qualität der Materialien höher ist</t>
  </si>
  <si>
    <t>Baumeister BOB; 12.2.2022; EUR 249.000</t>
  </si>
  <si>
    <t>Fertigbau GmbH, 20.2.2022,
 EUR 239.000</t>
  </si>
  <si>
    <t>Stahlbau Blecha, 21.2.2022; 280.000</t>
  </si>
  <si>
    <t>Torebau GmbH, 20.3.2022, EUR 22.000</t>
  </si>
  <si>
    <t>Pförtner-Tore, 11.2.2022,
€ 25.000</t>
  </si>
  <si>
    <t>unter € 10.000, daher keine Vergleichsanbote</t>
  </si>
  <si>
    <t>Fenster &amp; Glas AG, 16.3.2022,
€ 9.120</t>
  </si>
  <si>
    <t>bei Moritz werden Zusatzkosten erwartet</t>
  </si>
  <si>
    <t xml:space="preserve">Klempner May, 16.3.2022,
€ 46.412 </t>
  </si>
  <si>
    <t>Moritz Installationen, 15.4.2022, 
€ 41.800</t>
  </si>
  <si>
    <t>Fa. Meister, 30.3.2022, EUR 64.500</t>
  </si>
  <si>
    <t>ABC GmbH, 15.3.2022, 
€ 71.111</t>
  </si>
  <si>
    <t>Fa. Henry Schein Medical bietet nachweislich garantierte Leistung und Service an</t>
  </si>
  <si>
    <t>Medizinausstattung GmbH, 30.11.2021,
€ 88.752</t>
  </si>
  <si>
    <t>Vinzenzgruppe, 11.12.2022,
€ 102.000,-</t>
  </si>
  <si>
    <t>Henry Schein Medical Austria GmbH, 10.12.2021, 
€ 105.000,-</t>
  </si>
  <si>
    <t>Ana Log Computersysteme, 30.11.2021,
25.300</t>
  </si>
  <si>
    <t xml:space="preserve">Diewald OG,
 12.2.2022
Kosten: 30.000,- </t>
  </si>
  <si>
    <t>Demo: angepasst (außer e Fahrzueg</t>
  </si>
  <si>
    <t>Ansprechpartner: Mag. Melanie Vöhringer (m.voehringer@aws.at) Tel: 0150175-DW582</t>
  </si>
  <si>
    <r>
      <rPr>
        <b/>
        <sz val="12"/>
        <color rgb="FF002060"/>
        <rFont val="Arial"/>
        <family val="2"/>
      </rPr>
      <t xml:space="preserve">1. </t>
    </r>
    <r>
      <rPr>
        <sz val="12"/>
        <color rgb="FF002060"/>
        <rFont val="Arial"/>
        <family val="2"/>
      </rPr>
      <t xml:space="preserve">Bitte füllen Sie zuerst das </t>
    </r>
    <r>
      <rPr>
        <b/>
        <sz val="12"/>
        <color rgb="FF002060"/>
        <rFont val="Arial"/>
        <family val="2"/>
      </rPr>
      <t>Registerblatt "Angaben"</t>
    </r>
    <r>
      <rPr>
        <sz val="12"/>
        <color rgb="FF002060"/>
        <rFont val="Arial"/>
        <family val="2"/>
      </rPr>
      <t xml:space="preserve"> aus.
Die Datei dient auch der Abänderung von Kosten bei genehmigten Förderprojekten. Bei Förderungsanträgen vor Genehmigung beginnt die Eintragung mit dem Feld "Firmenwortlaut".</t>
    </r>
  </si>
  <si>
    <r>
      <rPr>
        <b/>
        <sz val="12"/>
        <color rgb="FF002060"/>
        <rFont val="Arial"/>
        <family val="2"/>
      </rPr>
      <t xml:space="preserve">2. </t>
    </r>
    <r>
      <rPr>
        <sz val="12"/>
        <color rgb="FF002060"/>
        <rFont val="Arial"/>
        <family val="2"/>
      </rPr>
      <t xml:space="preserve">Als zweiten Schritt erfassen Sie im </t>
    </r>
    <r>
      <rPr>
        <b/>
        <sz val="12"/>
        <color rgb="FF002060"/>
        <rFont val="Arial"/>
        <family val="2"/>
      </rPr>
      <t>Register "Projektkosten-Angebote"</t>
    </r>
    <r>
      <rPr>
        <sz val="12"/>
        <color rgb="FF002060"/>
        <rFont val="Arial"/>
        <family val="2"/>
      </rPr>
      <t xml:space="preserve"> die von Ihnen zur Förderung beantragten Projektkosten.</t>
    </r>
  </si>
  <si>
    <r>
      <t>Erfassen Sie in der Spalte "</t>
    </r>
    <r>
      <rPr>
        <b/>
        <sz val="12"/>
        <color rgb="FF002060"/>
        <rFont val="Arial"/>
        <family val="2"/>
      </rPr>
      <t xml:space="preserve">Beschreibung/Bezeichnung" </t>
    </r>
    <r>
      <rPr>
        <sz val="12"/>
        <color rgb="FF002060"/>
        <rFont val="Arial"/>
        <family val="2"/>
      </rPr>
      <t>jeder einzelnen Kostenposition, der Teil des beantragten Projekts ist und den Sie zur Förderung einreichen möchten (die ausgeblendeten Spalten links sind für die Befüllung durch die Förderstelle reserviert). Es können auch mehrere Kostenpositionen pro Kategorie erfasst werden.</t>
    </r>
  </si>
  <si>
    <r>
      <t xml:space="preserve">Bitte weisen sie in der </t>
    </r>
    <r>
      <rPr>
        <b/>
        <sz val="12"/>
        <color rgb="FF002060"/>
        <rFont val="Arial"/>
        <family val="2"/>
      </rPr>
      <t>Spalte P</t>
    </r>
    <r>
      <rPr>
        <sz val="12"/>
        <color rgb="FF002060"/>
        <rFont val="Arial"/>
        <family val="2"/>
      </rPr>
      <t xml:space="preserve"> (Kategorie) der Kostenposition eine eindeutige Kategorie (z.B. "Medizinische Ausstattung") zu. Informationen zu den Kategorien finden Sie auch auf dem Register "INFO".</t>
    </r>
  </si>
  <si>
    <r>
      <t>In</t>
    </r>
    <r>
      <rPr>
        <b/>
        <sz val="12"/>
        <color rgb="FF002060"/>
        <rFont val="Arial"/>
        <family val="2"/>
      </rPr>
      <t xml:space="preserve"> Spalte Q</t>
    </r>
    <r>
      <rPr>
        <sz val="12"/>
        <color rgb="FF002060"/>
        <rFont val="Arial"/>
        <family val="2"/>
      </rPr>
      <t xml:space="preserve"> sind die zur Förderung beantragten Kosten je Kostenposition einzutragen. 
Die beantragten Kosten müssen zur Kostenplausiblisierung durch die  entsprechende Anzahl an Angeboten unterlegt werden.</t>
    </r>
  </si>
  <si>
    <r>
      <t xml:space="preserve">In </t>
    </r>
    <r>
      <rPr>
        <b/>
        <sz val="12"/>
        <color rgb="FF002060"/>
        <rFont val="Arial"/>
        <family val="2"/>
      </rPr>
      <t>Spalte "Erläuterung zur Auswahl des Lieferanten "</t>
    </r>
    <r>
      <rPr>
        <sz val="12"/>
        <color rgb="FF002060"/>
        <rFont val="Arial"/>
        <family val="2"/>
      </rPr>
      <t xml:space="preserve"> können  Erläuterungen zur Auswahl des Lieferanten eingegeben werden. Dies ist nur erforderlich, wenn die beantragten Kosten in Spalte Q höher als das günstigste Angebot liegen. In diesem Fall ist eine klar nachvollziehbare Begründung erforderlich. Andernfalls werden maximal die Kosten des Billigstbieters anerkannt.</t>
    </r>
  </si>
  <si>
    <r>
      <t xml:space="preserve">In den </t>
    </r>
    <r>
      <rPr>
        <b/>
        <sz val="12"/>
        <color rgb="FF002060"/>
        <rFont val="Arial"/>
        <family val="2"/>
      </rPr>
      <t xml:space="preserve">Spalten S und rechts davon </t>
    </r>
    <r>
      <rPr>
        <sz val="12"/>
        <color rgb="FF002060"/>
        <rFont val="Arial"/>
        <family val="2"/>
      </rPr>
      <t>sind Name des Anbieters, Datum und Preis des jeweiligen Angebots einzutragen.</t>
    </r>
  </si>
  <si>
    <r>
      <rPr>
        <b/>
        <sz val="12"/>
        <color rgb="FF002060"/>
        <rFont val="Arial"/>
        <family val="2"/>
      </rPr>
      <t>4</t>
    </r>
    <r>
      <rPr>
        <sz val="12"/>
        <color rgb="FF002060"/>
        <rFont val="Arial"/>
        <family val="2"/>
      </rPr>
      <t xml:space="preserve">. </t>
    </r>
    <r>
      <rPr>
        <b/>
        <sz val="12"/>
        <color rgb="FF002060"/>
        <rFont val="Arial"/>
        <family val="2"/>
      </rPr>
      <t>Register DEMO</t>
    </r>
  </si>
  <si>
    <t xml:space="preserve">Die entwickelte Tabelle soll Sie bei der Darstellung der Kosten und Anbote unterstützen. Sollten im Zuge der Erstellung dieser Tabelle Probleme oder Unklarheiten auftreten, bitte setzen Sie sich mit uns in Verbindung, bevor Sie die Unterlagen an uns übermitteln. </t>
  </si>
  <si>
    <t>In diesem Registerblatt finden Sie Informationen zu den Kostenkategorien und zur Anzahl der notwendigen Angebote. Auch Kosten, die kein Vergleichsanbot benötigen, müssen angeführt werden, um die Vollständigkeit und den Gesamtbetrag der eingereichten Kostenhöhen zu ermitteln zu können.</t>
  </si>
  <si>
    <t>Bitte schicken Sie uns diese Tabelle per Mail, oder über den Fördermanager im excel-Format an den zuständigen Projektbetreuer.</t>
  </si>
  <si>
    <t>Alle Angebote sind (wie auch Rechnungen und Zahlungsbelege der Projektabrechnung) für allfällige spätere Kontrollen (BMSGPK, Rechnungshof, EU-Institutionen) für 10 Jahre aufzubewahren.</t>
  </si>
  <si>
    <t>Ist der/die Bewerber:in/Betreiber:in  
"vorsteuerabzugsberechtigt" (ja/nein)?</t>
  </si>
  <si>
    <t>4d=5 an Melanie zur finalen Prüfung</t>
  </si>
  <si>
    <t>INFO Bertungskosten wiederhergestellt</t>
  </si>
  <si>
    <t>Formelbezug in 2 Tabelle zur ersten Tabelle</t>
  </si>
  <si>
    <t>Formelkorrekutr Plaungskosten (gedeckelt)</t>
  </si>
  <si>
    <t>Die auf die förderbaren Kosten entfallende Umsatzsteuer ist dann förderbar, sofern sie nachweislich, tatsächlich und endgültig von dem:der Förderungsnehmer:in zu tragen ist und somit für ihn:sie keine Vorsteuerabzugsberechtigung besteht.
Ist das Unternehmen im Rahmen einer PVE vorsteuerabzugsberechtigt, können nur die Nettokosten gefördert werden.</t>
  </si>
  <si>
    <t>4f</t>
  </si>
  <si>
    <t>Ust Text in Anleitung integriert</t>
  </si>
  <si>
    <t>Anleitung: Zeilenhöhe auf Automatisch anpassen</t>
  </si>
  <si>
    <t>Kostenkategorien a la Zeitaufzeichnung als Bild in die Erfassungstabelle</t>
  </si>
  <si>
    <t>Schutz nur auf Bezeichung der Angebotstabelle</t>
  </si>
  <si>
    <t>Fenster fixiert</t>
  </si>
  <si>
    <t>Objekte Bearbeiten bei Blattschutz verboten</t>
  </si>
  <si>
    <t>Seitenlayout angepasst (keine Kopf- und Fußzeilen, eine Seite (Anleitung und Angaben) breit, Querformat bei Angeboten</t>
  </si>
  <si>
    <t>Spaltenbreite Bezeichnung 40; Begründung 27</t>
  </si>
  <si>
    <t>EU Logo auf Angaben</t>
  </si>
  <si>
    <t>INFO : Änderung der Limitberechnng: wenn Vorsteuerabzug = Nein, dann mal 1,2</t>
  </si>
  <si>
    <t>Einfügen Werte in Beilage Kostengliederung einfügen und erst dort sortieren!</t>
  </si>
  <si>
    <t>Projektkosten Angebote: VVE aus Anleitungstext gelöscht</t>
  </si>
  <si>
    <t>INFO: Formel zu Berechnung der Höchstrenzen für Planungskosten auf "grundsätzlich förderbar" umgestellt (statt überprüft) (Spalte K)</t>
  </si>
  <si>
    <t>Prüfung der Kürzel</t>
  </si>
  <si>
    <t>Es werden Subsheets (verborgen) angelegt, um der Programmverantwortung zu ermöglichen, die Parameter direkt selbst zu erfassen</t>
  </si>
  <si>
    <t>Es werden für jeden TYP vollständige Parametrisierungsheets angelegt, das Register INFO zeigt lediglich das Ergbebnis abhänig von der Auswahl A oder B</t>
  </si>
  <si>
    <t>Parametrisierung TYP A</t>
  </si>
  <si>
    <t>Gründungsberatung</t>
  </si>
  <si>
    <t>Rechts-/Steuerber.</t>
  </si>
  <si>
    <t>netto</t>
  </si>
  <si>
    <t>brutto</t>
  </si>
  <si>
    <t xml:space="preserve">Gründungsberatungskosten, soweit sie für die Gründung einer PVE </t>
  </si>
  <si>
    <t>erforderlich sind, bis zu einer Höhe von 40.000,– Euro,</t>
  </si>
  <si>
    <t xml:space="preserve">Rechts- und Steuerberatungskosten, soweit sie für die Gründung einer PVE </t>
  </si>
  <si>
    <t>x</t>
  </si>
  <si>
    <t>einmalige Baukostenzuschüsse bei PVE-Räumlichkeiten, die von einer Gemeinde oder einer</t>
  </si>
  <si>
    <t xml:space="preserve">gemeinnützigen Wohnbaugenossenschaft zur Verfügung gestellt werden, bis zu einer Höhe </t>
  </si>
  <si>
    <t>von 20.000,– Euro förderbar – unabhängig davon, ob diese aktivierungspflichtig sind.</t>
  </si>
  <si>
    <t xml:space="preserve">Kosten für nichtmedizinische Ausstattung der PVE (z. B. Einrichtungsgegenstände, Laptops, </t>
  </si>
  <si>
    <t xml:space="preserve">Computer, Beamer, Fahrrad/E-Fahrzeug für dienstliche Zwecke, behindertengerechte Ausstatt.) </t>
  </si>
  <si>
    <t>und immat. Invest.kosten (z.B. Lizenzen für Ärztesoftware) bis zu einer Höhe von 100.000,– Euro,</t>
  </si>
  <si>
    <t xml:space="preserve">Kosten für den Neubau einer PVE, Instandsetzungsmaßnahmen und bauliche Adaptierungen und/oder </t>
  </si>
  <si>
    <t xml:space="preserve">Erwerb bestehender Räumlichkeiten (z. B. bestehender Ordinationen) sowie Außenanlagen (z. B. Parkplätze) </t>
  </si>
  <si>
    <t>lt. Tabelle</t>
  </si>
  <si>
    <t>f</t>
  </si>
  <si>
    <t>Fortbildung</t>
  </si>
  <si>
    <t>g</t>
  </si>
  <si>
    <t>nachh. Mobilität</t>
  </si>
  <si>
    <t>Reihenfolge für Auswahl</t>
  </si>
  <si>
    <t>Kosten für den Ausbau einer PVE, Instandsetzungsmaßnahmen und bauliche Adap-</t>
  </si>
  <si>
    <t>tierungen und/oder für den Erwerb bestehender Räumlichkeiten zum Zweck der</t>
  </si>
  <si>
    <t>Planungskosten bis zu einer Höhe von 10 % der förderbaren Kosten für den Ausbau</t>
  </si>
  <si>
    <t>einer PVE und bauliche Adaptierungen bestehender Räumlichkeiten</t>
  </si>
  <si>
    <t>Kosten für zweckmäßige Fort- und Weiterbildungen in einer PVE (z. B. Coaching,</t>
  </si>
  <si>
    <t>Teambuilding, Prozessoptimierung) bis zu einer Höhe von 20.000,– Euro</t>
  </si>
  <si>
    <t>Kosten für weitere nichtmedizinische Ausstattung der PVE (z. B. Einrichtungsgegenstände, Laptops, Computer,</t>
  </si>
  <si>
    <t xml:space="preserve"> Beamer, behindertengerechte Ausstattung) – ausgenommen nachhaltige Mobilität – und immaterielle Investitionskosten</t>
  </si>
  <si>
    <t>Kosten für nachhaltige Mobilität (E-Mobilität2 und Fahrräder) bis zu einer Höhe</t>
  </si>
  <si>
    <t>von 40.000,– Euro</t>
  </si>
  <si>
    <t>grunds.</t>
  </si>
  <si>
    <t xml:space="preserve"> förderbar</t>
  </si>
  <si>
    <t>Nur für Förderstelle</t>
  </si>
  <si>
    <t>Es wurde die Auswahl der Kürzel angepasst (Namen auf INFO)</t>
  </si>
  <si>
    <t>k</t>
  </si>
  <si>
    <t>Es gibt eine Datei für beide Type (Auswahl auf Angaben)</t>
  </si>
  <si>
    <t>Block "Nach Prüfung aws" aus INFO entfernt</t>
  </si>
  <si>
    <t>Beschriftungsanpassungen lt. Melanie</t>
  </si>
  <si>
    <t>Nachweis der Preisangemessenheit im Rahmen der Förderung einer PVE</t>
  </si>
  <si>
    <t xml:space="preserve">zum Zweck der Nutzung als PVE, maximal jedoch 5.000,– Euro/m². </t>
  </si>
  <si>
    <t>Anpassungen an B.2 und neue Grenzwerte</t>
  </si>
  <si>
    <t>Nutzung für die PVE, maximal jedoch 5.000,– Euro/m²</t>
  </si>
  <si>
    <t>gemäß § 6 PrimVG bis zu einer Höhe von 80.000,– Euro.</t>
  </si>
  <si>
    <t>Parametrisierung TYP B und TYP B.2</t>
  </si>
  <si>
    <t xml:space="preserve"> (z. B. Lizenzen für Ärztesoftware) bis zu einer Höhe von 60.000,– Euro</t>
  </si>
  <si>
    <t>a Meizinische Ausstattung von 40.000 auf 80.000 netto</t>
  </si>
  <si>
    <t>b Baukosten auf 5.000/m2 (nur Erläuterung)</t>
  </si>
  <si>
    <t>e sonstige Ausstattung auf 60.000 netto</t>
  </si>
  <si>
    <t>Formelkorrektur: bei Typ A und TYP B in L12 fehlende Formel ergänzt</t>
  </si>
  <si>
    <t>Formelanpassung: Bereich für Versionsermittllung auf Zeile 200 ausgedehnt</t>
  </si>
  <si>
    <t>Dateivorlage Version: x</t>
  </si>
  <si>
    <t>Info: Überschrift (Wählen sie aus..) um B.2 ergänzt</t>
  </si>
  <si>
    <r>
      <t xml:space="preserve">Bitte wählen Sie aus:                                                          
 Typ A - </t>
    </r>
    <r>
      <rPr>
        <sz val="10"/>
        <rFont val="Arial"/>
        <family val="2"/>
      </rPr>
      <t>Gründungsförderung einer PVE</t>
    </r>
    <r>
      <rPr>
        <sz val="11"/>
        <rFont val="Arial"/>
        <family val="2"/>
      </rPr>
      <t xml:space="preserve">
Typ B - </t>
    </r>
    <r>
      <rPr>
        <sz val="10"/>
        <rFont val="Arial"/>
        <family val="2"/>
      </rPr>
      <t>Projektförderung für bestehende PVE</t>
    </r>
    <r>
      <rPr>
        <sz val="11"/>
        <rFont val="Arial"/>
        <family val="2"/>
      </rPr>
      <t xml:space="preserve">
Typ B.2 - </t>
    </r>
    <r>
      <rPr>
        <sz val="10"/>
        <rFont val="Arial"/>
        <family val="2"/>
      </rPr>
      <t>Gruppenpraxis/Ambulatorium</t>
    </r>
  </si>
  <si>
    <t>Angaben: Ergänzung Auswahl um B.2 (Text, Auswahlfeld und Erläuterung - Notiz)</t>
  </si>
  <si>
    <t>Namen: Namen mit Bezug zu "DEMO" gelöscht (Außer Druckbereich; Doppelvergabe beim Kopiervorgang)</t>
  </si>
  <si>
    <t xml:space="preserve">Namen: Namen mit Bezug zu "INFO-alt" gelöscht </t>
  </si>
  <si>
    <t>Namen: Doppelvergabe Kategorie Typ A auf Typ A und Kategorie Typ B getrennt</t>
  </si>
  <si>
    <t xml:space="preserve">Formeln: Anpassung aller Formeln in INFO auf Links(Typ) - also A oder B </t>
  </si>
  <si>
    <t>Namen: Kostenkategien für Angabenblatt neu definiert</t>
  </si>
  <si>
    <t>formelanpassung für Darstellung der Kostenkategoien auf INFO neu definiert (für B.2)</t>
  </si>
  <si>
    <t>Kostenkategorien aus Kommentare gelöscht (Auswahl wird anders definiert)</t>
  </si>
  <si>
    <t xml:space="preserve">Namen "Auswahl A" und "Auswahl B" können nicht gelöscht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</si>
</sst>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Verdana"/>
      <family val="2"/>
    </font>
    <font>
      <sz val="10"/>
      <color indexed="12"/>
      <name val="Verdana"/>
      <family val="2"/>
    </font>
    <font>
      <u/>
      <sz val="10"/>
      <color theme="10"/>
      <name val="Arial"/>
      <family val="2"/>
    </font>
    <font>
      <sz val="11"/>
      <color theme="1"/>
      <name val="Arial Narrow"/>
      <family val="2"/>
    </font>
    <font>
      <b/>
      <sz val="11"/>
      <color theme="1"/>
      <name val="Arial Narrow"/>
      <family val="2"/>
    </font>
    <font>
      <sz val="11"/>
      <color rgb="FF0070C0"/>
      <name val="Arial Narrow"/>
      <family val="2"/>
    </font>
    <font>
      <sz val="11"/>
      <color theme="0"/>
      <name val="Arial Narrow"/>
      <family val="2"/>
    </font>
    <font>
      <b/>
      <sz val="8"/>
      <color indexed="81"/>
      <name val="Tahoma"/>
      <family val="2"/>
    </font>
    <font>
      <sz val="8"/>
      <color indexed="81"/>
      <name val="Tahoma"/>
      <family val="2"/>
    </font>
    <font>
      <b/>
      <sz val="8"/>
      <color indexed="52"/>
      <name val="Verdana"/>
      <family val="2"/>
    </font>
    <font>
      <sz val="10"/>
      <name val="Arial"/>
      <family val="2"/>
    </font>
    <font>
      <sz val="8"/>
      <color theme="1"/>
      <name val="Arial Narrow"/>
      <family val="2"/>
    </font>
    <font>
      <sz val="12"/>
      <name val="Arial"/>
      <family val="2"/>
    </font>
    <font>
      <sz val="12"/>
      <color theme="1"/>
      <name val="Arial Narrow"/>
      <family val="2"/>
    </font>
    <font>
      <sz val="11"/>
      <color theme="4" tint="-0.249977111117893"/>
      <name val="Arial Narrow"/>
      <family val="2"/>
    </font>
    <font>
      <sz val="11"/>
      <color theme="9" tint="-0.249977111117893"/>
      <name val="Arial Narrow"/>
      <family val="2"/>
    </font>
    <font>
      <sz val="10"/>
      <color theme="1"/>
      <name val="Arial Narrow"/>
      <family val="2"/>
    </font>
    <font>
      <sz val="11"/>
      <color theme="3" tint="0.39997558519241921"/>
      <name val="Arial Narrow"/>
      <family val="2"/>
    </font>
    <font>
      <sz val="11"/>
      <name val="Arial"/>
      <family val="2"/>
    </font>
    <font>
      <sz val="11"/>
      <color indexed="22"/>
      <name val="Arial"/>
      <family val="2"/>
    </font>
    <font>
      <b/>
      <sz val="11"/>
      <name val="Arial"/>
      <family val="2"/>
    </font>
    <font>
      <b/>
      <sz val="11"/>
      <color theme="0"/>
      <name val="Arial"/>
      <family val="2"/>
    </font>
    <font>
      <u/>
      <sz val="11"/>
      <color theme="10"/>
      <name val="Arial"/>
      <family val="2"/>
    </font>
    <font>
      <sz val="11"/>
      <name val="Arial Narrow"/>
      <family val="2"/>
    </font>
    <font>
      <strike/>
      <sz val="10"/>
      <name val="Arial"/>
      <family val="2"/>
    </font>
    <font>
      <sz val="9"/>
      <color indexed="81"/>
      <name val="Segoe UI"/>
      <family val="2"/>
    </font>
    <font>
      <b/>
      <sz val="9"/>
      <color indexed="81"/>
      <name val="Segoe UI"/>
      <family val="2"/>
    </font>
    <font>
      <sz val="11"/>
      <color rgb="FFFF0000"/>
      <name val="Arial Narrow"/>
      <family val="2"/>
    </font>
    <font>
      <b/>
      <sz val="10"/>
      <name val="Arial"/>
      <family val="2"/>
    </font>
    <font>
      <sz val="10"/>
      <color theme="4" tint="-0.249977111117893"/>
      <name val="Arial"/>
      <family val="2"/>
    </font>
    <font>
      <sz val="8"/>
      <name val="Arial"/>
      <family val="2"/>
    </font>
    <font>
      <sz val="10"/>
      <color theme="3" tint="0.39997558519241921"/>
      <name val="Arial"/>
      <family val="2"/>
    </font>
    <font>
      <sz val="10"/>
      <color rgb="FF0070C0"/>
      <name val="Arial"/>
      <family val="2"/>
    </font>
    <font>
      <sz val="12"/>
      <color theme="4" tint="-0.249977111117893"/>
      <name val="Verdana"/>
      <family val="2"/>
    </font>
    <font>
      <b/>
      <sz val="12"/>
      <color rgb="FF002060"/>
      <name val="Arial"/>
      <family val="2"/>
    </font>
    <font>
      <sz val="12"/>
      <color rgb="FF002060"/>
      <name val="Arial"/>
      <family val="2"/>
    </font>
    <font>
      <sz val="11"/>
      <color rgb="FF002060"/>
      <name val="Arial Narrow"/>
      <family val="2"/>
    </font>
    <font>
      <sz val="10"/>
      <color rgb="FF002060"/>
      <name val="Arial"/>
      <family val="2"/>
    </font>
    <font>
      <b/>
      <sz val="10"/>
      <color rgb="FF0070C0"/>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3">
    <xf numFmtId="0" fontId="0" fillId="0" borderId="0"/>
    <xf numFmtId="0" fontId="10" fillId="0" borderId="0" applyNumberFormat="0" applyFill="0" applyBorder="0" applyAlignment="0" applyProtection="0"/>
    <xf numFmtId="0" fontId="5" fillId="0" borderId="0"/>
    <xf numFmtId="0" fontId="4" fillId="0" borderId="0"/>
    <xf numFmtId="0" fontId="5" fillId="0" borderId="0"/>
    <xf numFmtId="0" fontId="3" fillId="0" borderId="0"/>
    <xf numFmtId="43" fontId="18" fillId="0" borderId="0" applyFont="0" applyFill="0" applyBorder="0" applyAlignment="0" applyProtection="0"/>
    <xf numFmtId="0" fontId="2" fillId="0" borderId="0"/>
    <xf numFmtId="43" fontId="20" fillId="0" borderId="0">
      <alignment vertical="center"/>
    </xf>
    <xf numFmtId="0" fontId="2" fillId="0" borderId="0"/>
    <xf numFmtId="43" fontId="2" fillId="0" borderId="0" applyFont="0" applyFill="0" applyBorder="0" applyAlignment="0" applyProtection="0"/>
    <xf numFmtId="0" fontId="1" fillId="0" borderId="0"/>
    <xf numFmtId="43" fontId="5" fillId="0" borderId="0" applyFont="0" applyFill="0" applyBorder="0" applyAlignment="0" applyProtection="0"/>
  </cellStyleXfs>
  <cellXfs count="249">
    <xf numFmtId="0" fontId="0" fillId="0" borderId="0" xfId="0"/>
    <xf numFmtId="0" fontId="8" fillId="0" borderId="0" xfId="0" applyFont="1" applyProtection="1">
      <protection hidden="1"/>
    </xf>
    <xf numFmtId="2" fontId="9" fillId="0" borderId="0" xfId="0" applyNumberFormat="1" applyFont="1" applyProtection="1">
      <protection hidden="1"/>
    </xf>
    <xf numFmtId="2" fontId="8" fillId="0" borderId="0" xfId="0" applyNumberFormat="1" applyFont="1" applyProtection="1">
      <protection hidden="1"/>
    </xf>
    <xf numFmtId="0" fontId="8" fillId="3" borderId="0" xfId="0" applyFont="1" applyFill="1" applyProtection="1">
      <protection hidden="1"/>
    </xf>
    <xf numFmtId="4" fontId="6" fillId="0" borderId="0" xfId="0" applyNumberFormat="1" applyFont="1" applyAlignment="1" applyProtection="1">
      <alignment vertical="top"/>
      <protection hidden="1"/>
    </xf>
    <xf numFmtId="4" fontId="8" fillId="0" borderId="0" xfId="0" applyNumberFormat="1" applyFont="1" applyFill="1" applyAlignment="1" applyProtection="1">
      <alignment vertical="top"/>
      <protection hidden="1"/>
    </xf>
    <xf numFmtId="4" fontId="8" fillId="0" borderId="0" xfId="0" applyNumberFormat="1" applyFont="1" applyFill="1" applyAlignment="1" applyProtection="1">
      <alignment vertical="top"/>
    </xf>
    <xf numFmtId="4" fontId="6" fillId="0" borderId="0" xfId="0" applyNumberFormat="1" applyFont="1" applyAlignment="1" applyProtection="1">
      <alignment vertical="top"/>
    </xf>
    <xf numFmtId="4" fontId="10" fillId="0" borderId="0" xfId="1" applyNumberFormat="1" applyFill="1" applyAlignment="1" applyProtection="1">
      <alignment horizontal="center" vertical="center" wrapText="1"/>
    </xf>
    <xf numFmtId="4" fontId="10" fillId="0" borderId="0" xfId="1" applyNumberFormat="1" applyFill="1" applyAlignment="1" applyProtection="1">
      <alignment horizontal="center" vertical="top" wrapText="1"/>
    </xf>
    <xf numFmtId="0" fontId="3" fillId="0" borderId="0" xfId="5"/>
    <xf numFmtId="0" fontId="3" fillId="0" borderId="0" xfId="5" applyProtection="1">
      <protection locked="0"/>
    </xf>
    <xf numFmtId="49" fontId="11" fillId="4" borderId="1" xfId="3" applyNumberFormat="1" applyFont="1" applyFill="1" applyBorder="1" applyAlignment="1" applyProtection="1">
      <alignment horizontal="left" wrapText="1"/>
      <protection locked="0"/>
    </xf>
    <xf numFmtId="4" fontId="11" fillId="0" borderId="0" xfId="3" applyNumberFormat="1" applyFont="1" applyAlignment="1" applyProtection="1">
      <alignment shrinkToFit="1"/>
      <protection locked="0"/>
    </xf>
    <xf numFmtId="49" fontId="11" fillId="0" borderId="0" xfId="3" applyNumberFormat="1" applyFont="1" applyAlignment="1" applyProtection="1">
      <alignment horizontal="left" wrapText="1"/>
      <protection locked="0"/>
    </xf>
    <xf numFmtId="0" fontId="11" fillId="0" borderId="0" xfId="3" applyFont="1" applyProtection="1">
      <protection locked="0"/>
    </xf>
    <xf numFmtId="0" fontId="11" fillId="0" borderId="0" xfId="3" applyFont="1" applyAlignment="1" applyProtection="1">
      <alignment horizontal="center"/>
      <protection locked="0"/>
    </xf>
    <xf numFmtId="0" fontId="11" fillId="0" borderId="0" xfId="3" applyFont="1" applyAlignment="1" applyProtection="1">
      <protection locked="0"/>
    </xf>
    <xf numFmtId="0" fontId="11" fillId="0" borderId="0" xfId="3" applyFont="1" applyAlignment="1" applyProtection="1">
      <alignment horizontal="left" wrapText="1" indent="1"/>
      <protection locked="0"/>
    </xf>
    <xf numFmtId="0" fontId="11" fillId="0" borderId="0" xfId="3" applyFont="1" applyProtection="1">
      <protection hidden="1"/>
    </xf>
    <xf numFmtId="0" fontId="13" fillId="0" borderId="0" xfId="3" applyFont="1" applyProtection="1">
      <protection hidden="1"/>
    </xf>
    <xf numFmtId="0" fontId="11" fillId="0" borderId="0" xfId="3" applyFont="1" applyAlignment="1" applyProtection="1">
      <alignment horizontal="center" wrapText="1"/>
      <protection hidden="1"/>
    </xf>
    <xf numFmtId="0" fontId="11" fillId="0" borderId="0" xfId="3" applyFont="1" applyAlignment="1" applyProtection="1">
      <alignment wrapText="1"/>
      <protection hidden="1"/>
    </xf>
    <xf numFmtId="0" fontId="11" fillId="0" borderId="2" xfId="3" applyFont="1" applyBorder="1" applyAlignment="1" applyProtection="1">
      <alignment horizontal="left" wrapText="1" indent="1"/>
      <protection hidden="1"/>
    </xf>
    <xf numFmtId="4" fontId="11" fillId="0" borderId="2" xfId="3" applyNumberFormat="1" applyFont="1" applyBorder="1" applyAlignment="1" applyProtection="1">
      <alignment shrinkToFit="1"/>
      <protection hidden="1"/>
    </xf>
    <xf numFmtId="49" fontId="11" fillId="0" borderId="2" xfId="3" applyNumberFormat="1" applyFont="1" applyBorder="1" applyAlignment="1" applyProtection="1">
      <alignment horizontal="left" vertical="top" wrapText="1" indent="1"/>
      <protection hidden="1"/>
    </xf>
    <xf numFmtId="49" fontId="11" fillId="0" borderId="2" xfId="3" applyNumberFormat="1" applyFont="1" applyBorder="1" applyAlignment="1" applyProtection="1">
      <alignment horizontal="left" wrapText="1"/>
      <protection hidden="1"/>
    </xf>
    <xf numFmtId="0" fontId="11" fillId="0" borderId="0" xfId="3" applyFont="1" applyAlignment="1" applyProtection="1">
      <protection hidden="1"/>
    </xf>
    <xf numFmtId="4" fontId="11" fillId="4" borderId="3" xfId="3" applyNumberFormat="1" applyFont="1" applyFill="1" applyBorder="1" applyAlignment="1" applyProtection="1">
      <alignment shrinkToFit="1"/>
      <protection locked="0"/>
    </xf>
    <xf numFmtId="49" fontId="11" fillId="4" borderId="3" xfId="3" applyNumberFormat="1" applyFont="1" applyFill="1" applyBorder="1" applyAlignment="1" applyProtection="1">
      <alignment horizontal="left" wrapText="1"/>
      <protection locked="0"/>
    </xf>
    <xf numFmtId="0" fontId="26" fillId="5" borderId="0" xfId="5" applyFont="1" applyFill="1" applyAlignment="1" applyProtection="1">
      <alignment horizontal="left"/>
      <protection hidden="1"/>
    </xf>
    <xf numFmtId="0" fontId="27" fillId="5" borderId="0" xfId="5" applyFont="1" applyFill="1" applyProtection="1">
      <protection hidden="1"/>
    </xf>
    <xf numFmtId="0" fontId="26" fillId="5" borderId="0" xfId="5" applyFont="1" applyFill="1" applyProtection="1">
      <protection hidden="1"/>
    </xf>
    <xf numFmtId="0" fontId="26" fillId="5" borderId="0" xfId="5" applyFont="1" applyFill="1" applyProtection="1">
      <protection locked="0" hidden="1"/>
    </xf>
    <xf numFmtId="0" fontId="26" fillId="2" borderId="0" xfId="5" applyFont="1" applyFill="1" applyProtection="1">
      <protection hidden="1"/>
    </xf>
    <xf numFmtId="0" fontId="26" fillId="2" borderId="0" xfId="5" applyFont="1" applyFill="1" applyBorder="1" applyAlignment="1" applyProtection="1">
      <alignment horizontal="left"/>
      <protection hidden="1"/>
    </xf>
    <xf numFmtId="0" fontId="26" fillId="6" borderId="0" xfId="5" applyFont="1" applyFill="1" applyProtection="1">
      <protection hidden="1"/>
    </xf>
    <xf numFmtId="0" fontId="26" fillId="2" borderId="0" xfId="5" applyFont="1" applyFill="1" applyAlignment="1" applyProtection="1">
      <protection hidden="1"/>
    </xf>
    <xf numFmtId="0" fontId="26" fillId="6" borderId="0" xfId="5" applyFont="1" applyFill="1" applyBorder="1" applyProtection="1">
      <protection hidden="1"/>
    </xf>
    <xf numFmtId="0" fontId="26" fillId="2" borderId="0" xfId="5" applyFont="1" applyFill="1" applyBorder="1" applyAlignment="1" applyProtection="1">
      <alignment horizontal="right" vertical="top"/>
      <protection hidden="1"/>
    </xf>
    <xf numFmtId="49" fontId="26" fillId="2" borderId="0" xfId="5" applyNumberFormat="1" applyFont="1" applyFill="1" applyBorder="1" applyAlignment="1" applyProtection="1">
      <alignment horizontal="left" vertical="top" wrapText="1" indent="1"/>
      <protection locked="0"/>
    </xf>
    <xf numFmtId="0" fontId="29" fillId="7" borderId="0" xfId="5" applyNumberFormat="1" applyFont="1" applyFill="1" applyBorder="1" applyAlignment="1" applyProtection="1">
      <alignment horizontal="center" shrinkToFit="1"/>
      <protection hidden="1"/>
    </xf>
    <xf numFmtId="164" fontId="26" fillId="2" borderId="0" xfId="5" applyNumberFormat="1" applyFont="1" applyFill="1" applyBorder="1" applyAlignment="1" applyProtection="1">
      <alignment horizontal="left" vertical="center" indent="1"/>
      <protection locked="0"/>
    </xf>
    <xf numFmtId="1" fontId="26" fillId="2" borderId="0" xfId="5" applyNumberFormat="1" applyFont="1" applyFill="1" applyBorder="1" applyAlignment="1" applyProtection="1">
      <alignment horizontal="left" vertical="center" indent="1"/>
      <protection locked="0"/>
    </xf>
    <xf numFmtId="0" fontId="26" fillId="0" borderId="0" xfId="5" applyFont="1" applyBorder="1" applyAlignment="1" applyProtection="1">
      <alignment horizontal="left"/>
      <protection hidden="1"/>
    </xf>
    <xf numFmtId="49" fontId="26" fillId="2" borderId="0" xfId="5" applyNumberFormat="1" applyFont="1" applyFill="1" applyBorder="1" applyAlignment="1" applyProtection="1">
      <alignment horizontal="left" vertical="center" indent="1"/>
      <protection locked="0"/>
    </xf>
    <xf numFmtId="0" fontId="26" fillId="2" borderId="0" xfId="5" applyFont="1" applyFill="1" applyBorder="1" applyAlignment="1" applyProtection="1">
      <alignment horizontal="right"/>
      <protection hidden="1"/>
    </xf>
    <xf numFmtId="49" fontId="30" fillId="2" borderId="0" xfId="1" applyNumberFormat="1" applyFont="1" applyFill="1" applyBorder="1" applyAlignment="1" applyProtection="1">
      <alignment horizontal="left" vertical="center" indent="1"/>
      <protection locked="0"/>
    </xf>
    <xf numFmtId="0" fontId="26" fillId="2" borderId="0" xfId="5" applyFont="1" applyFill="1" applyAlignment="1" applyProtection="1">
      <alignment horizontal="right"/>
      <protection hidden="1"/>
    </xf>
    <xf numFmtId="0" fontId="26" fillId="8" borderId="0" xfId="5" applyFont="1" applyFill="1" applyProtection="1">
      <protection locked="0"/>
    </xf>
    <xf numFmtId="0" fontId="30" fillId="5" borderId="0" xfId="1" applyFont="1" applyFill="1" applyProtection="1">
      <protection hidden="1"/>
    </xf>
    <xf numFmtId="0" fontId="7" fillId="2" borderId="0" xfId="5" applyFont="1" applyFill="1" applyBorder="1" applyAlignment="1" applyProtection="1">
      <alignment horizontal="left"/>
      <protection hidden="1"/>
    </xf>
    <xf numFmtId="0" fontId="11" fillId="0" borderId="0" xfId="11" applyFont="1" applyProtection="1">
      <protection locked="0"/>
    </xf>
    <xf numFmtId="4" fontId="11" fillId="0" borderId="0" xfId="11" applyNumberFormat="1" applyFont="1" applyAlignment="1" applyProtection="1">
      <alignment shrinkToFit="1"/>
      <protection locked="0"/>
    </xf>
    <xf numFmtId="49" fontId="11" fillId="0" borderId="0" xfId="11" applyNumberFormat="1" applyFont="1" applyAlignment="1" applyProtection="1">
      <alignment horizontal="left" wrapText="1"/>
      <protection locked="0"/>
    </xf>
    <xf numFmtId="49" fontId="11" fillId="0" borderId="0" xfId="11" applyNumberFormat="1" applyFont="1" applyAlignment="1" applyProtection="1">
      <alignment horizontal="left" wrapText="1" shrinkToFit="1"/>
      <protection locked="0"/>
    </xf>
    <xf numFmtId="4" fontId="30" fillId="0" borderId="0" xfId="1" applyNumberFormat="1" applyFont="1" applyFill="1" applyAlignment="1" applyProtection="1">
      <alignment horizontal="center" vertical="center" wrapText="1"/>
      <protection locked="0"/>
    </xf>
    <xf numFmtId="0" fontId="0" fillId="0" borderId="0" xfId="0" applyProtection="1">
      <protection hidden="1"/>
    </xf>
    <xf numFmtId="2" fontId="0" fillId="0" borderId="0" xfId="0" applyNumberFormat="1" applyProtection="1">
      <protection hidden="1"/>
    </xf>
    <xf numFmtId="14" fontId="0" fillId="0" borderId="0" xfId="0" applyNumberFormat="1" applyProtection="1">
      <protection hidden="1"/>
    </xf>
    <xf numFmtId="0" fontId="11" fillId="4" borderId="1" xfId="3" applyFont="1" applyFill="1" applyBorder="1" applyAlignment="1" applyProtection="1">
      <alignment horizontal="center" vertical="top" wrapText="1"/>
      <protection locked="0"/>
    </xf>
    <xf numFmtId="0" fontId="23" fillId="0" borderId="0" xfId="3" applyFont="1" applyProtection="1">
      <protection locked="0"/>
    </xf>
    <xf numFmtId="0" fontId="32" fillId="0" borderId="0" xfId="0" applyFont="1" applyProtection="1">
      <protection hidden="1"/>
    </xf>
    <xf numFmtId="4" fontId="31" fillId="4" borderId="3" xfId="3" applyNumberFormat="1" applyFont="1" applyFill="1" applyBorder="1" applyAlignment="1" applyProtection="1">
      <alignment shrinkToFit="1"/>
      <protection locked="0"/>
    </xf>
    <xf numFmtId="0" fontId="25" fillId="0" borderId="0" xfId="3" applyFont="1" applyAlignment="1" applyProtection="1">
      <alignment vertical="center" textRotation="41" wrapText="1"/>
      <protection locked="0"/>
    </xf>
    <xf numFmtId="4" fontId="31" fillId="4" borderId="1" xfId="3" applyNumberFormat="1" applyFont="1" applyFill="1" applyBorder="1" applyAlignment="1" applyProtection="1">
      <alignment shrinkToFit="1"/>
      <protection locked="0"/>
    </xf>
    <xf numFmtId="164" fontId="12" fillId="0" borderId="0" xfId="3" applyNumberFormat="1" applyFont="1" applyFill="1" applyAlignment="1" applyProtection="1">
      <alignment horizontal="center" vertical="center"/>
      <protection locked="0"/>
    </xf>
    <xf numFmtId="49" fontId="11" fillId="0" borderId="0" xfId="3" applyNumberFormat="1" applyFont="1" applyAlignment="1" applyProtection="1">
      <alignment horizontal="left" wrapText="1" indent="1"/>
      <protection locked="0"/>
    </xf>
    <xf numFmtId="0" fontId="11" fillId="4" borderId="3" xfId="3" applyFont="1" applyFill="1" applyBorder="1" applyAlignment="1" applyProtection="1">
      <alignment horizontal="center" wrapText="1"/>
      <protection locked="0"/>
    </xf>
    <xf numFmtId="0" fontId="23" fillId="4" borderId="0" xfId="3" applyFont="1" applyFill="1" applyProtection="1">
      <protection locked="0"/>
    </xf>
    <xf numFmtId="0" fontId="11" fillId="4" borderId="0" xfId="3" applyFont="1" applyFill="1" applyProtection="1">
      <protection locked="0"/>
    </xf>
    <xf numFmtId="0" fontId="11" fillId="4" borderId="0" xfId="3" applyFont="1" applyFill="1" applyAlignment="1" applyProtection="1">
      <alignment horizontal="center"/>
      <protection locked="0"/>
    </xf>
    <xf numFmtId="0" fontId="13" fillId="0" borderId="0" xfId="3" applyFont="1" applyAlignment="1" applyProtection="1">
      <alignment horizontal="center"/>
      <protection hidden="1"/>
    </xf>
    <xf numFmtId="0" fontId="11" fillId="0" borderId="0" xfId="3" applyFont="1" applyAlignment="1" applyProtection="1">
      <alignment horizontal="center"/>
      <protection hidden="1"/>
    </xf>
    <xf numFmtId="0" fontId="11" fillId="0" borderId="2" xfId="3" applyFont="1" applyBorder="1" applyAlignment="1" applyProtection="1">
      <alignment horizontal="center" wrapText="1"/>
      <protection hidden="1"/>
    </xf>
    <xf numFmtId="0" fontId="11" fillId="0" borderId="0" xfId="3" applyFont="1" applyAlignment="1" applyProtection="1">
      <alignment horizontal="center" wrapText="1"/>
      <protection locked="0"/>
    </xf>
    <xf numFmtId="0" fontId="26" fillId="2" borderId="0" xfId="5" applyFont="1" applyFill="1" applyBorder="1" applyAlignment="1" applyProtection="1">
      <alignment horizontal="right" vertical="top" indent="1"/>
      <protection hidden="1"/>
    </xf>
    <xf numFmtId="0" fontId="26" fillId="2" borderId="0" xfId="5" applyFont="1" applyFill="1" applyBorder="1" applyAlignment="1" applyProtection="1">
      <alignment horizontal="right" vertical="top" wrapText="1" indent="1"/>
      <protection hidden="1"/>
    </xf>
    <xf numFmtId="0" fontId="26" fillId="2" borderId="0" xfId="5" applyFont="1" applyFill="1" applyBorder="1" applyAlignment="1" applyProtection="1">
      <alignment horizontal="right" vertical="center" indent="1"/>
      <protection hidden="1"/>
    </xf>
    <xf numFmtId="0" fontId="26" fillId="2" borderId="0" xfId="5" applyFont="1" applyFill="1" applyBorder="1" applyAlignment="1" applyProtection="1">
      <alignment horizontal="right" wrapText="1" indent="1"/>
      <protection hidden="1"/>
    </xf>
    <xf numFmtId="0" fontId="12" fillId="0" borderId="0" xfId="3" applyFont="1" applyFill="1" applyBorder="1" applyAlignment="1" applyProtection="1">
      <alignment horizontal="center" vertical="top"/>
      <protection hidden="1"/>
    </xf>
    <xf numFmtId="0" fontId="11" fillId="0" borderId="0" xfId="3" applyFont="1" applyFill="1" applyBorder="1" applyProtection="1">
      <protection hidden="1"/>
    </xf>
    <xf numFmtId="0" fontId="11" fillId="0" borderId="0" xfId="3" applyFont="1" applyFill="1" applyBorder="1" applyAlignment="1" applyProtection="1">
      <alignment horizontal="center"/>
      <protection hidden="1"/>
    </xf>
    <xf numFmtId="165" fontId="14" fillId="0" borderId="0" xfId="3" applyNumberFormat="1" applyFont="1" applyFill="1" applyBorder="1" applyProtection="1">
      <protection hidden="1"/>
    </xf>
    <xf numFmtId="0" fontId="12" fillId="0" borderId="0" xfId="3" applyFont="1" applyFill="1" applyBorder="1" applyProtection="1">
      <protection hidden="1"/>
    </xf>
    <xf numFmtId="0" fontId="12" fillId="0" borderId="0" xfId="3" applyFont="1" applyFill="1" applyBorder="1" applyAlignment="1" applyProtection="1">
      <alignment horizontal="left"/>
      <protection hidden="1"/>
    </xf>
    <xf numFmtId="0" fontId="24" fillId="0" borderId="0" xfId="3" applyFont="1" applyFill="1" applyBorder="1" applyProtection="1">
      <protection hidden="1"/>
    </xf>
    <xf numFmtId="0" fontId="23" fillId="0" borderId="0" xfId="3" applyNumberFormat="1" applyFont="1" applyFill="1" applyBorder="1" applyAlignment="1" applyProtection="1">
      <alignment horizontal="center" vertical="top"/>
      <protection hidden="1"/>
    </xf>
    <xf numFmtId="0" fontId="23" fillId="0" borderId="0" xfId="3" applyNumberFormat="1" applyFont="1" applyFill="1" applyBorder="1" applyProtection="1">
      <protection hidden="1"/>
    </xf>
    <xf numFmtId="0" fontId="23" fillId="0" borderId="0" xfId="3" applyNumberFormat="1" applyFont="1" applyFill="1" applyBorder="1" applyAlignment="1" applyProtection="1">
      <alignment wrapText="1"/>
      <protection hidden="1"/>
    </xf>
    <xf numFmtId="0" fontId="11" fillId="0" borderId="0" xfId="3" applyNumberFormat="1" applyFont="1" applyFill="1" applyBorder="1" applyProtection="1">
      <protection hidden="1"/>
    </xf>
    <xf numFmtId="0" fontId="22" fillId="0" borderId="0" xfId="3" applyNumberFormat="1" applyFont="1" applyFill="1" applyBorder="1" applyAlignment="1" applyProtection="1">
      <alignment horizontal="center" vertical="top"/>
      <protection hidden="1"/>
    </xf>
    <xf numFmtId="0" fontId="22" fillId="0" borderId="0" xfId="3" applyNumberFormat="1" applyFont="1" applyFill="1" applyBorder="1" applyAlignment="1" applyProtection="1">
      <alignment wrapText="1"/>
      <protection hidden="1"/>
    </xf>
    <xf numFmtId="164" fontId="22" fillId="0" borderId="0" xfId="3" applyNumberFormat="1" applyFont="1" applyFill="1" applyBorder="1" applyAlignment="1" applyProtection="1">
      <protection hidden="1"/>
    </xf>
    <xf numFmtId="4" fontId="22" fillId="0" borderId="0" xfId="6" applyNumberFormat="1" applyFont="1" applyFill="1" applyBorder="1" applyAlignment="1" applyProtection="1">
      <alignment shrinkToFit="1"/>
      <protection hidden="1"/>
    </xf>
    <xf numFmtId="0" fontId="11" fillId="0" borderId="0" xfId="3" applyFont="1" applyFill="1" applyBorder="1" applyAlignment="1" applyProtection="1">
      <alignment horizontal="center" vertical="top" wrapText="1"/>
      <protection locked="0"/>
    </xf>
    <xf numFmtId="4" fontId="31" fillId="0" borderId="0" xfId="3" applyNumberFormat="1" applyFont="1" applyFill="1" applyBorder="1" applyAlignment="1" applyProtection="1">
      <alignment shrinkToFit="1"/>
      <protection locked="0"/>
    </xf>
    <xf numFmtId="49" fontId="11" fillId="0" borderId="0" xfId="3" applyNumberFormat="1" applyFont="1" applyFill="1" applyBorder="1" applyAlignment="1" applyProtection="1">
      <alignment horizontal="left" wrapText="1"/>
      <protection locked="0"/>
    </xf>
    <xf numFmtId="0" fontId="11" fillId="0" borderId="0" xfId="3" applyFont="1" applyFill="1" applyBorder="1" applyAlignment="1" applyProtection="1">
      <alignment horizontal="center" wrapText="1"/>
      <protection hidden="1"/>
    </xf>
    <xf numFmtId="0" fontId="35" fillId="0" borderId="0" xfId="3" applyFont="1" applyFill="1" applyBorder="1" applyAlignment="1" applyProtection="1">
      <alignment wrapText="1"/>
      <protection hidden="1"/>
    </xf>
    <xf numFmtId="0" fontId="19" fillId="0" borderId="0" xfId="3" applyFont="1" applyFill="1" applyBorder="1" applyAlignment="1" applyProtection="1">
      <alignment horizontal="center" textRotation="90" wrapText="1"/>
      <protection hidden="1"/>
    </xf>
    <xf numFmtId="0" fontId="14" fillId="0" borderId="0" xfId="3" applyFont="1" applyFill="1" applyBorder="1" applyAlignment="1" applyProtection="1">
      <alignment horizontal="center"/>
      <protection hidden="1"/>
    </xf>
    <xf numFmtId="4" fontId="11" fillId="0" borderId="0" xfId="3" applyNumberFormat="1" applyFont="1" applyFill="1" applyBorder="1" applyAlignment="1" applyProtection="1">
      <alignment shrinkToFit="1"/>
      <protection hidden="1"/>
    </xf>
    <xf numFmtId="49" fontId="11" fillId="0" borderId="0" xfId="3" applyNumberFormat="1" applyFont="1" applyFill="1" applyBorder="1" applyAlignment="1" applyProtection="1">
      <alignment horizontal="left" wrapText="1" indent="1"/>
      <protection hidden="1"/>
    </xf>
    <xf numFmtId="4" fontId="22" fillId="0" borderId="0" xfId="6" applyNumberFormat="1" applyFont="1" applyFill="1" applyBorder="1" applyAlignment="1" applyProtection="1">
      <alignment horizontal="center" shrinkToFit="1"/>
      <protection hidden="1"/>
    </xf>
    <xf numFmtId="0" fontId="11" fillId="0" borderId="0" xfId="3" applyFont="1" applyFill="1" applyBorder="1" applyAlignment="1" applyProtection="1">
      <protection locked="0"/>
    </xf>
    <xf numFmtId="0" fontId="11" fillId="0" borderId="0" xfId="3" applyFont="1" applyFill="1" applyBorder="1" applyAlignment="1" applyProtection="1">
      <alignment horizontal="center" wrapText="1"/>
      <protection locked="0"/>
    </xf>
    <xf numFmtId="4" fontId="11" fillId="0" borderId="0" xfId="3" applyNumberFormat="1" applyFont="1" applyFill="1" applyBorder="1" applyAlignment="1" applyProtection="1">
      <alignment shrinkToFit="1"/>
      <protection locked="0"/>
    </xf>
    <xf numFmtId="0" fontId="11" fillId="0" borderId="0" xfId="3" applyFont="1" applyFill="1" applyBorder="1" applyProtection="1">
      <protection locked="0"/>
    </xf>
    <xf numFmtId="0" fontId="23" fillId="0" borderId="0" xfId="3" applyFont="1" applyFill="1" applyBorder="1" applyProtection="1">
      <protection locked="0"/>
    </xf>
    <xf numFmtId="0" fontId="11" fillId="0" borderId="0" xfId="3" applyFont="1" applyFill="1" applyBorder="1" applyAlignment="1" applyProtection="1">
      <alignment horizontal="center"/>
      <protection locked="0"/>
    </xf>
    <xf numFmtId="2" fontId="41" fillId="2" borderId="0" xfId="2" applyNumberFormat="1" applyFont="1" applyFill="1" applyBorder="1" applyAlignment="1" applyProtection="1">
      <alignment horizontal="left" vertical="top" wrapText="1"/>
    </xf>
    <xf numFmtId="2" fontId="41" fillId="0" borderId="0" xfId="0" applyNumberFormat="1" applyFont="1" applyBorder="1" applyAlignment="1" applyProtection="1">
      <alignment horizontal="left" vertical="top" wrapText="1"/>
      <protection hidden="1"/>
    </xf>
    <xf numFmtId="2" fontId="42" fillId="2" borderId="0" xfId="2" applyNumberFormat="1" applyFont="1" applyFill="1" applyBorder="1" applyAlignment="1" applyProtection="1">
      <alignment horizontal="left" vertical="top" wrapText="1"/>
    </xf>
    <xf numFmtId="2" fontId="43" fillId="2" borderId="0" xfId="2" applyNumberFormat="1" applyFont="1" applyFill="1" applyBorder="1" applyAlignment="1" applyProtection="1">
      <alignment horizontal="left" vertical="top" wrapText="1"/>
    </xf>
    <xf numFmtId="2" fontId="43" fillId="0" borderId="0" xfId="0" applyNumberFormat="1" applyFont="1" applyBorder="1" applyAlignment="1" applyProtection="1">
      <alignment horizontal="left" vertical="top" wrapText="1"/>
    </xf>
    <xf numFmtId="2" fontId="43" fillId="0" borderId="0" xfId="0" applyNumberFormat="1" applyFont="1" applyBorder="1" applyAlignment="1" applyProtection="1">
      <alignment horizontal="left" vertical="top" wrapText="1"/>
      <protection hidden="1"/>
    </xf>
    <xf numFmtId="2" fontId="42" fillId="2" borderId="0" xfId="2" applyNumberFormat="1" applyFont="1" applyFill="1" applyBorder="1" applyAlignment="1" applyProtection="1">
      <alignment horizontal="center" vertical="top" wrapText="1"/>
    </xf>
    <xf numFmtId="0" fontId="44" fillId="0" borderId="0" xfId="3" applyFont="1" applyProtection="1">
      <protection hidden="1"/>
    </xf>
    <xf numFmtId="0" fontId="36" fillId="0" borderId="0" xfId="0" applyFont="1"/>
    <xf numFmtId="0" fontId="5" fillId="0" borderId="0" xfId="0" applyFont="1"/>
    <xf numFmtId="0" fontId="12" fillId="0" borderId="0" xfId="3" applyFont="1" applyProtection="1">
      <protection locked="0"/>
    </xf>
    <xf numFmtId="0" fontId="12" fillId="4" borderId="0" xfId="3" applyFont="1" applyFill="1" applyAlignment="1" applyProtection="1">
      <alignment horizontal="left"/>
      <protection locked="0"/>
    </xf>
    <xf numFmtId="0" fontId="12" fillId="0" borderId="0" xfId="3" applyFont="1" applyFill="1" applyAlignment="1" applyProtection="1">
      <alignment horizontal="center" vertical="top"/>
      <protection locked="0"/>
    </xf>
    <xf numFmtId="0" fontId="11" fillId="0" borderId="0" xfId="3" applyFont="1" applyFill="1" applyProtection="1">
      <protection locked="0"/>
    </xf>
    <xf numFmtId="0" fontId="24" fillId="0" borderId="0" xfId="3" applyFont="1" applyProtection="1">
      <protection locked="0"/>
    </xf>
    <xf numFmtId="0" fontId="11" fillId="0" borderId="0" xfId="3" applyFont="1" applyFill="1" applyAlignment="1" applyProtection="1">
      <alignment horizontal="center"/>
      <protection locked="0"/>
    </xf>
    <xf numFmtId="165" fontId="14" fillId="0" borderId="0" xfId="3" applyNumberFormat="1" applyFont="1" applyFill="1" applyProtection="1">
      <protection locked="0"/>
    </xf>
    <xf numFmtId="0" fontId="23" fillId="0" borderId="0" xfId="3" applyNumberFormat="1" applyFont="1" applyAlignment="1" applyProtection="1">
      <alignment horizontal="center" vertical="top"/>
      <protection locked="0"/>
    </xf>
    <xf numFmtId="0" fontId="23" fillId="0" borderId="0" xfId="3" applyNumberFormat="1" applyFont="1" applyProtection="1">
      <protection locked="0"/>
    </xf>
    <xf numFmtId="0" fontId="23" fillId="0" borderId="0" xfId="3" applyNumberFormat="1" applyFont="1" applyAlignment="1" applyProtection="1">
      <alignment wrapText="1"/>
      <protection locked="0"/>
    </xf>
    <xf numFmtId="0" fontId="11" fillId="0" borderId="0" xfId="3" applyNumberFormat="1" applyFont="1" applyProtection="1">
      <protection locked="0"/>
    </xf>
    <xf numFmtId="0" fontId="22" fillId="0" borderId="0" xfId="3" applyNumberFormat="1" applyFont="1" applyAlignment="1" applyProtection="1">
      <alignment horizontal="center" vertical="top"/>
      <protection locked="0"/>
    </xf>
    <xf numFmtId="0" fontId="22" fillId="0" borderId="0" xfId="3" applyNumberFormat="1" applyFont="1" applyAlignment="1" applyProtection="1">
      <alignment wrapText="1"/>
      <protection locked="0"/>
    </xf>
    <xf numFmtId="164" fontId="22" fillId="0" borderId="0" xfId="3" applyNumberFormat="1" applyFont="1" applyAlignment="1" applyProtection="1">
      <protection locked="0"/>
    </xf>
    <xf numFmtId="4" fontId="22" fillId="0" borderId="0" xfId="6" applyNumberFormat="1" applyFont="1" applyAlignment="1" applyProtection="1">
      <alignment shrinkToFit="1"/>
      <protection locked="0"/>
    </xf>
    <xf numFmtId="0" fontId="35" fillId="0" borderId="0" xfId="3" applyFont="1" applyAlignment="1" applyProtection="1">
      <alignment wrapText="1"/>
      <protection locked="0"/>
    </xf>
    <xf numFmtId="0" fontId="19" fillId="4" borderId="0" xfId="3" applyFont="1" applyFill="1" applyAlignment="1" applyProtection="1">
      <alignment horizontal="center" textRotation="90" wrapText="1"/>
      <protection locked="0"/>
    </xf>
    <xf numFmtId="0" fontId="11" fillId="4" borderId="0" xfId="3" applyFont="1" applyFill="1" applyAlignment="1" applyProtection="1">
      <alignment horizontal="center" wrapText="1"/>
      <protection locked="0"/>
    </xf>
    <xf numFmtId="0" fontId="11" fillId="0" borderId="0" xfId="3" applyFont="1" applyAlignment="1" applyProtection="1">
      <alignment wrapText="1"/>
      <protection locked="0"/>
    </xf>
    <xf numFmtId="0" fontId="23" fillId="0" borderId="0" xfId="3" applyFont="1" applyAlignment="1" applyProtection="1">
      <alignment vertical="center" textRotation="41"/>
      <protection locked="0"/>
    </xf>
    <xf numFmtId="0" fontId="25" fillId="0" borderId="0" xfId="3" applyFont="1" applyAlignment="1" applyProtection="1">
      <alignment vertical="center" textRotation="41"/>
      <protection locked="0"/>
    </xf>
    <xf numFmtId="0" fontId="14" fillId="4" borderId="2" xfId="3" applyFont="1" applyFill="1" applyBorder="1" applyAlignment="1" applyProtection="1">
      <alignment horizontal="center"/>
      <protection locked="0"/>
    </xf>
    <xf numFmtId="4" fontId="11" fillId="4" borderId="2" xfId="3" applyNumberFormat="1" applyFont="1" applyFill="1" applyBorder="1" applyAlignment="1" applyProtection="1">
      <alignment shrinkToFit="1"/>
      <protection locked="0"/>
    </xf>
    <xf numFmtId="49" fontId="11" fillId="4" borderId="2" xfId="3" applyNumberFormat="1" applyFont="1" applyFill="1" applyBorder="1" applyAlignment="1" applyProtection="1">
      <alignment horizontal="left" wrapText="1" indent="1"/>
      <protection locked="0"/>
    </xf>
    <xf numFmtId="0" fontId="11" fillId="0" borderId="2" xfId="3" applyFont="1" applyBorder="1" applyAlignment="1" applyProtection="1">
      <alignment horizontal="left" wrapText="1" indent="1"/>
      <protection locked="0"/>
    </xf>
    <xf numFmtId="0" fontId="11" fillId="0" borderId="2" xfId="3" applyFont="1" applyBorder="1" applyAlignment="1" applyProtection="1">
      <alignment horizontal="center" wrapText="1"/>
      <protection locked="0"/>
    </xf>
    <xf numFmtId="4" fontId="44" fillId="0" borderId="2" xfId="3" applyNumberFormat="1" applyFont="1" applyBorder="1" applyAlignment="1" applyProtection="1">
      <alignment shrinkToFit="1"/>
      <protection locked="0"/>
    </xf>
    <xf numFmtId="49" fontId="11" fillId="0" borderId="2" xfId="3" applyNumberFormat="1" applyFont="1" applyBorder="1" applyAlignment="1" applyProtection="1">
      <alignment horizontal="left" wrapText="1"/>
      <protection locked="0"/>
    </xf>
    <xf numFmtId="4" fontId="22" fillId="0" borderId="0" xfId="6" applyNumberFormat="1" applyFont="1" applyAlignment="1" applyProtection="1">
      <alignment horizontal="center" shrinkToFit="1"/>
      <protection locked="0"/>
    </xf>
    <xf numFmtId="49" fontId="11" fillId="0" borderId="2" xfId="3" applyNumberFormat="1" applyFont="1" applyBorder="1" applyAlignment="1" applyProtection="1">
      <alignment horizontal="left" wrapText="1" indent="1"/>
      <protection locked="0"/>
    </xf>
    <xf numFmtId="0" fontId="37" fillId="0" borderId="0" xfId="3" applyFont="1" applyProtection="1">
      <protection hidden="1"/>
    </xf>
    <xf numFmtId="0" fontId="5" fillId="0" borderId="0" xfId="0" applyFont="1" applyProtection="1">
      <protection hidden="1"/>
    </xf>
    <xf numFmtId="0" fontId="40" fillId="0" borderId="0" xfId="3" applyFont="1" applyProtection="1">
      <protection hidden="1"/>
    </xf>
    <xf numFmtId="0" fontId="36" fillId="0" borderId="0" xfId="3" applyFont="1" applyProtection="1">
      <protection hidden="1"/>
    </xf>
    <xf numFmtId="0" fontId="5" fillId="0" borderId="4" xfId="0" applyFont="1" applyBorder="1" applyProtection="1">
      <protection hidden="1"/>
    </xf>
    <xf numFmtId="0" fontId="5" fillId="0" borderId="4" xfId="0" applyFont="1" applyBorder="1" applyAlignment="1" applyProtection="1">
      <alignment horizontal="right"/>
      <protection hidden="1"/>
    </xf>
    <xf numFmtId="0" fontId="5" fillId="0" borderId="4" xfId="0" applyFont="1" applyBorder="1" applyAlignment="1" applyProtection="1">
      <alignment horizontal="left"/>
      <protection hidden="1"/>
    </xf>
    <xf numFmtId="0" fontId="5" fillId="0" borderId="4" xfId="0" applyFont="1" applyFill="1" applyBorder="1" applyAlignment="1" applyProtection="1">
      <alignment horizontal="right"/>
      <protection hidden="1"/>
    </xf>
    <xf numFmtId="0" fontId="5" fillId="0" borderId="0" xfId="0" applyFont="1" applyAlignment="1" applyProtection="1">
      <alignment horizontal="right" indent="1"/>
      <protection hidden="1"/>
    </xf>
    <xf numFmtId="4" fontId="37" fillId="0" borderId="0" xfId="0" applyNumberFormat="1" applyFont="1" applyAlignment="1" applyProtection="1">
      <alignment shrinkToFit="1"/>
      <protection hidden="1"/>
    </xf>
    <xf numFmtId="4" fontId="37" fillId="0" borderId="0" xfId="0" applyNumberFormat="1" applyFont="1" applyProtection="1">
      <protection hidden="1"/>
    </xf>
    <xf numFmtId="4" fontId="39" fillId="0" borderId="0" xfId="0" applyNumberFormat="1" applyFont="1" applyAlignment="1" applyProtection="1">
      <alignment shrinkToFit="1"/>
      <protection hidden="1"/>
    </xf>
    <xf numFmtId="0" fontId="5" fillId="0" borderId="4" xfId="0" applyFont="1" applyBorder="1" applyAlignment="1" applyProtection="1">
      <alignment horizontal="right" indent="1"/>
      <protection hidden="1"/>
    </xf>
    <xf numFmtId="4" fontId="37" fillId="0" borderId="4" xfId="0" applyNumberFormat="1" applyFont="1" applyBorder="1" applyAlignment="1" applyProtection="1">
      <alignment shrinkToFit="1"/>
      <protection hidden="1"/>
    </xf>
    <xf numFmtId="4" fontId="37" fillId="0" borderId="4" xfId="0" applyNumberFormat="1" applyFont="1" applyBorder="1" applyProtection="1">
      <protection hidden="1"/>
    </xf>
    <xf numFmtId="0" fontId="5" fillId="0" borderId="0" xfId="0" applyFont="1" applyAlignment="1" applyProtection="1">
      <alignment horizontal="right"/>
      <protection hidden="1"/>
    </xf>
    <xf numFmtId="4" fontId="5" fillId="0" borderId="0" xfId="0" applyNumberFormat="1" applyFont="1" applyAlignment="1" applyProtection="1">
      <alignment shrinkToFit="1"/>
      <protection hidden="1"/>
    </xf>
    <xf numFmtId="4" fontId="45" fillId="0" borderId="0" xfId="0" applyNumberFormat="1" applyFont="1" applyAlignment="1" applyProtection="1">
      <alignment shrinkToFit="1"/>
      <protection hidden="1"/>
    </xf>
    <xf numFmtId="0" fontId="37" fillId="0" borderId="0" xfId="0" applyFont="1" applyProtection="1">
      <protection hidden="1"/>
    </xf>
    <xf numFmtId="0" fontId="5" fillId="0" borderId="0" xfId="0" applyFont="1" applyAlignment="1" applyProtection="1">
      <alignment shrinkToFit="1"/>
      <protection hidden="1"/>
    </xf>
    <xf numFmtId="10" fontId="5" fillId="0" borderId="0" xfId="0" applyNumberFormat="1" applyFont="1" applyAlignment="1" applyProtection="1">
      <alignment shrinkToFit="1"/>
      <protection hidden="1"/>
    </xf>
    <xf numFmtId="4" fontId="5" fillId="0" borderId="0" xfId="0" applyNumberFormat="1" applyFont="1" applyProtection="1">
      <protection hidden="1"/>
    </xf>
    <xf numFmtId="10" fontId="5" fillId="0" borderId="0" xfId="0" applyNumberFormat="1" applyFont="1" applyProtection="1">
      <protection hidden="1"/>
    </xf>
    <xf numFmtId="0" fontId="36" fillId="0" borderId="0" xfId="0" applyFont="1" applyAlignment="1" applyProtection="1">
      <alignment horizontal="left"/>
      <protection hidden="1"/>
    </xf>
    <xf numFmtId="0" fontId="36" fillId="0" borderId="0" xfId="0" applyFont="1" applyAlignment="1" applyProtection="1">
      <alignment horizontal="right"/>
      <protection hidden="1"/>
    </xf>
    <xf numFmtId="0" fontId="36" fillId="0" borderId="0" xfId="0" applyFont="1" applyProtection="1">
      <protection hidden="1"/>
    </xf>
    <xf numFmtId="0" fontId="28" fillId="2" borderId="0" xfId="5" applyFont="1" applyFill="1" applyBorder="1" applyAlignment="1" applyProtection="1">
      <alignment horizontal="left"/>
      <protection hidden="1"/>
    </xf>
    <xf numFmtId="0" fontId="36" fillId="9" borderId="0" xfId="0" applyFont="1" applyFill="1" applyAlignment="1" applyProtection="1">
      <alignment horizontal="right"/>
      <protection hidden="1"/>
    </xf>
    <xf numFmtId="0" fontId="36" fillId="9" borderId="0" xfId="0" applyFont="1" applyFill="1" applyProtection="1">
      <protection hidden="1"/>
    </xf>
    <xf numFmtId="0" fontId="5" fillId="9" borderId="0" xfId="0" applyFont="1" applyFill="1" applyAlignment="1" applyProtection="1">
      <alignment horizontal="right" indent="1"/>
      <protection hidden="1"/>
    </xf>
    <xf numFmtId="0" fontId="5" fillId="0" borderId="0" xfId="0" applyFont="1" applyFill="1" applyAlignment="1" applyProtection="1">
      <alignment horizontal="right" indent="1"/>
      <protection hidden="1"/>
    </xf>
    <xf numFmtId="0" fontId="5" fillId="0" borderId="0" xfId="0" applyFont="1" applyFill="1" applyProtection="1">
      <protection hidden="1"/>
    </xf>
    <xf numFmtId="0" fontId="5" fillId="0" borderId="0" xfId="0" applyFont="1" applyFill="1" applyAlignment="1" applyProtection="1">
      <alignment horizontal="right"/>
      <protection hidden="1"/>
    </xf>
    <xf numFmtId="0" fontId="36" fillId="0" borderId="0" xfId="0" applyFont="1" applyFill="1" applyProtection="1">
      <protection hidden="1"/>
    </xf>
    <xf numFmtId="0" fontId="36" fillId="4" borderId="0" xfId="0" applyFont="1" applyFill="1" applyProtection="1">
      <protection hidden="1"/>
    </xf>
    <xf numFmtId="0" fontId="36" fillId="4" borderId="0" xfId="0" applyFont="1" applyFill="1" applyAlignment="1" applyProtection="1">
      <alignment horizontal="right"/>
      <protection hidden="1"/>
    </xf>
    <xf numFmtId="0" fontId="40" fillId="0" borderId="0" xfId="3" applyFont="1" applyFill="1" applyAlignment="1" applyProtection="1">
      <alignment horizontal="left"/>
      <protection hidden="1"/>
    </xf>
    <xf numFmtId="0" fontId="40" fillId="0" borderId="0" xfId="3" applyFont="1" applyFill="1" applyProtection="1">
      <protection hidden="1"/>
    </xf>
    <xf numFmtId="0" fontId="46" fillId="0" borderId="0" xfId="3" applyFont="1" applyFill="1" applyProtection="1">
      <protection hidden="1"/>
    </xf>
    <xf numFmtId="0" fontId="5" fillId="11" borderId="0" xfId="0" applyFont="1" applyFill="1" applyProtection="1">
      <protection hidden="1"/>
    </xf>
    <xf numFmtId="0" fontId="40" fillId="0" borderId="0" xfId="0" applyFont="1" applyFill="1" applyAlignment="1" applyProtection="1">
      <alignment shrinkToFit="1"/>
      <protection hidden="1"/>
    </xf>
    <xf numFmtId="0" fontId="40" fillId="0" borderId="0" xfId="0" applyFont="1" applyFill="1" applyAlignment="1" applyProtection="1">
      <alignment horizontal="center" vertical="center" shrinkToFit="1"/>
      <protection hidden="1"/>
    </xf>
    <xf numFmtId="0" fontId="40" fillId="0" borderId="0" xfId="0" applyFont="1" applyFill="1" applyBorder="1" applyAlignment="1" applyProtection="1">
      <alignment horizontal="center" shrinkToFit="1"/>
      <protection hidden="1"/>
    </xf>
    <xf numFmtId="0" fontId="5" fillId="0" borderId="0" xfId="0" applyFont="1" applyFill="1" applyAlignment="1" applyProtection="1">
      <alignment shrinkToFit="1"/>
      <protection hidden="1"/>
    </xf>
    <xf numFmtId="0" fontId="40" fillId="0" borderId="4" xfId="0" applyFont="1" applyFill="1" applyBorder="1" applyAlignment="1" applyProtection="1">
      <alignment shrinkToFit="1"/>
      <protection hidden="1"/>
    </xf>
    <xf numFmtId="0" fontId="40" fillId="0" borderId="4" xfId="0" applyFont="1" applyFill="1" applyBorder="1" applyAlignment="1" applyProtection="1">
      <alignment horizontal="center" vertical="center" shrinkToFit="1"/>
      <protection hidden="1"/>
    </xf>
    <xf numFmtId="0" fontId="40" fillId="0" borderId="4" xfId="0" applyFont="1" applyFill="1" applyBorder="1" applyAlignment="1" applyProtection="1">
      <alignment horizontal="center" shrinkToFit="1"/>
      <protection hidden="1"/>
    </xf>
    <xf numFmtId="0" fontId="40" fillId="0" borderId="0" xfId="0" applyFont="1" applyFill="1" applyAlignment="1" applyProtection="1">
      <alignment horizontal="right" shrinkToFit="1"/>
      <protection hidden="1"/>
    </xf>
    <xf numFmtId="4" fontId="40" fillId="0" borderId="0" xfId="0" applyNumberFormat="1" applyFont="1" applyFill="1" applyAlignment="1" applyProtection="1">
      <alignment shrinkToFit="1"/>
      <protection hidden="1"/>
    </xf>
    <xf numFmtId="0" fontId="40" fillId="0" borderId="4" xfId="0" applyFont="1" applyFill="1" applyBorder="1" applyAlignment="1" applyProtection="1">
      <alignment horizontal="right" shrinkToFit="1"/>
      <protection hidden="1"/>
    </xf>
    <xf numFmtId="4" fontId="40" fillId="0" borderId="4" xfId="0" applyNumberFormat="1" applyFont="1" applyFill="1" applyBorder="1" applyAlignment="1" applyProtection="1">
      <alignment shrinkToFit="1"/>
      <protection hidden="1"/>
    </xf>
    <xf numFmtId="10" fontId="40" fillId="0" borderId="0" xfId="0" applyNumberFormat="1" applyFont="1" applyFill="1" applyAlignment="1" applyProtection="1">
      <alignment shrinkToFit="1"/>
      <protection hidden="1"/>
    </xf>
    <xf numFmtId="4" fontId="5" fillId="0" borderId="0" xfId="0" applyNumberFormat="1" applyFont="1" applyFill="1" applyProtection="1">
      <protection hidden="1"/>
    </xf>
    <xf numFmtId="4" fontId="37" fillId="0" borderId="0" xfId="0" applyNumberFormat="1" applyFont="1" applyFill="1" applyProtection="1">
      <protection hidden="1"/>
    </xf>
    <xf numFmtId="0" fontId="40" fillId="0" borderId="0" xfId="0" applyFont="1" applyFill="1" applyProtection="1">
      <protection hidden="1"/>
    </xf>
    <xf numFmtId="10" fontId="5" fillId="0" borderId="0" xfId="0" applyNumberFormat="1" applyFont="1" applyFill="1" applyProtection="1">
      <protection hidden="1"/>
    </xf>
    <xf numFmtId="0" fontId="46" fillId="0" borderId="0" xfId="0" applyFont="1" applyFill="1" applyProtection="1">
      <protection hidden="1"/>
    </xf>
    <xf numFmtId="0" fontId="46" fillId="0" borderId="0" xfId="0" applyFont="1" applyFill="1" applyAlignment="1" applyProtection="1">
      <alignment horizontal="left"/>
      <protection hidden="1"/>
    </xf>
    <xf numFmtId="0" fontId="46" fillId="0" borderId="0" xfId="0" applyFont="1" applyFill="1" applyAlignment="1" applyProtection="1">
      <alignment horizontal="right"/>
      <protection hidden="1"/>
    </xf>
    <xf numFmtId="0" fontId="40" fillId="10" borderId="0" xfId="3" applyFont="1" applyFill="1" applyAlignment="1" applyProtection="1">
      <alignment horizontal="left"/>
      <protection hidden="1"/>
    </xf>
    <xf numFmtId="0" fontId="5" fillId="10" borderId="0" xfId="0" applyFont="1" applyFill="1" applyProtection="1">
      <protection hidden="1"/>
    </xf>
    <xf numFmtId="0" fontId="36" fillId="4" borderId="0" xfId="3" applyFont="1" applyFill="1" applyProtection="1">
      <protection hidden="1"/>
    </xf>
    <xf numFmtId="0" fontId="5" fillId="4" borderId="0" xfId="0" applyFont="1" applyFill="1" applyProtection="1">
      <protection hidden="1"/>
    </xf>
    <xf numFmtId="0" fontId="5" fillId="4" borderId="0" xfId="0" applyFont="1" applyFill="1" applyAlignment="1" applyProtection="1">
      <alignment horizontal="right" indent="1"/>
      <protection hidden="1"/>
    </xf>
    <xf numFmtId="4" fontId="40" fillId="10" borderId="0" xfId="0" applyNumberFormat="1" applyFont="1" applyFill="1" applyAlignment="1" applyProtection="1">
      <alignment shrinkToFit="1"/>
      <protection hidden="1"/>
    </xf>
    <xf numFmtId="4" fontId="5" fillId="4" borderId="0" xfId="0" applyNumberFormat="1" applyFont="1" applyFill="1" applyAlignment="1" applyProtection="1">
      <alignment shrinkToFit="1"/>
      <protection hidden="1"/>
    </xf>
    <xf numFmtId="0" fontId="5" fillId="4" borderId="4" xfId="0" applyFont="1" applyFill="1" applyBorder="1" applyAlignment="1" applyProtection="1">
      <alignment horizontal="right" indent="1"/>
      <protection hidden="1"/>
    </xf>
    <xf numFmtId="0" fontId="5" fillId="4" borderId="4" xfId="0" applyFont="1" applyFill="1" applyBorder="1" applyProtection="1">
      <protection hidden="1"/>
    </xf>
    <xf numFmtId="4" fontId="40" fillId="10" borderId="4" xfId="0" applyNumberFormat="1" applyFont="1" applyFill="1" applyBorder="1" applyAlignment="1" applyProtection="1">
      <alignment shrinkToFit="1"/>
      <protection hidden="1"/>
    </xf>
    <xf numFmtId="0" fontId="5" fillId="4" borderId="0" xfId="0" applyFont="1" applyFill="1" applyAlignment="1" applyProtection="1">
      <alignment horizontal="right"/>
      <protection hidden="1"/>
    </xf>
    <xf numFmtId="10" fontId="5" fillId="4" borderId="0" xfId="0" applyNumberFormat="1" applyFont="1" applyFill="1" applyAlignment="1" applyProtection="1">
      <alignment shrinkToFit="1"/>
      <protection hidden="1"/>
    </xf>
    <xf numFmtId="0" fontId="36" fillId="4" borderId="0" xfId="0" applyFont="1" applyFill="1" applyAlignment="1" applyProtection="1">
      <alignment horizontal="left"/>
      <protection hidden="1"/>
    </xf>
    <xf numFmtId="10" fontId="5" fillId="4" borderId="0" xfId="0" applyNumberFormat="1" applyFont="1" applyFill="1" applyProtection="1">
      <protection hidden="1"/>
    </xf>
    <xf numFmtId="0" fontId="5" fillId="4" borderId="0"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5" fillId="4" borderId="4" xfId="0" applyFont="1" applyFill="1" applyBorder="1" applyAlignment="1" applyProtection="1">
      <alignment horizontal="right"/>
      <protection hidden="1"/>
    </xf>
    <xf numFmtId="0" fontId="5" fillId="4" borderId="4" xfId="0" applyFont="1" applyFill="1" applyBorder="1" applyAlignment="1" applyProtection="1">
      <alignment horizontal="center"/>
      <protection hidden="1"/>
    </xf>
    <xf numFmtId="0" fontId="5" fillId="4" borderId="4" xfId="0" applyFont="1" applyFill="1" applyBorder="1" applyAlignment="1" applyProtection="1">
      <alignment horizontal="left"/>
      <protection hidden="1"/>
    </xf>
    <xf numFmtId="0" fontId="5" fillId="4" borderId="0" xfId="0" applyFont="1" applyFill="1" applyBorder="1" applyAlignment="1" applyProtection="1">
      <alignment horizontal="right"/>
      <protection hidden="1"/>
    </xf>
    <xf numFmtId="0" fontId="5" fillId="4" borderId="0" xfId="0" applyFont="1" applyFill="1" applyAlignment="1" applyProtection="1">
      <alignment vertical="center"/>
      <protection hidden="1"/>
    </xf>
    <xf numFmtId="0" fontId="40" fillId="4" borderId="4" xfId="0" applyFont="1" applyFill="1" applyBorder="1" applyAlignment="1" applyProtection="1">
      <alignment horizontal="center"/>
      <protection hidden="1"/>
    </xf>
    <xf numFmtId="0" fontId="5" fillId="4" borderId="4" xfId="0" applyFont="1" applyFill="1" applyBorder="1" applyAlignment="1" applyProtection="1">
      <alignment horizontal="left" vertical="center"/>
      <protection hidden="1"/>
    </xf>
    <xf numFmtId="0" fontId="40" fillId="4" borderId="0" xfId="0" applyFont="1" applyFill="1" applyAlignment="1" applyProtection="1">
      <alignment horizontal="right" indent="1"/>
      <protection hidden="1"/>
    </xf>
    <xf numFmtId="0" fontId="40" fillId="4" borderId="0" xfId="0" applyFont="1" applyFill="1" applyProtection="1">
      <protection hidden="1"/>
    </xf>
    <xf numFmtId="4" fontId="40" fillId="4" borderId="0" xfId="0" applyNumberFormat="1" applyFont="1" applyFill="1" applyAlignment="1" applyProtection="1">
      <alignment shrinkToFit="1"/>
      <protection hidden="1"/>
    </xf>
    <xf numFmtId="0" fontId="5" fillId="4" borderId="0" xfId="0" applyFont="1" applyFill="1" applyAlignment="1" applyProtection="1">
      <alignment shrinkToFit="1"/>
      <protection hidden="1"/>
    </xf>
    <xf numFmtId="4" fontId="37" fillId="4" borderId="0" xfId="0" applyNumberFormat="1" applyFont="1" applyFill="1" applyAlignment="1" applyProtection="1">
      <alignment shrinkToFit="1"/>
      <protection hidden="1"/>
    </xf>
    <xf numFmtId="0" fontId="40" fillId="4" borderId="4" xfId="0" applyFont="1" applyFill="1" applyBorder="1" applyAlignment="1" applyProtection="1">
      <alignment horizontal="right" indent="1"/>
      <protection hidden="1"/>
    </xf>
    <xf numFmtId="0" fontId="40" fillId="4" borderId="4" xfId="0" applyFont="1" applyFill="1" applyBorder="1" applyProtection="1">
      <protection hidden="1"/>
    </xf>
    <xf numFmtId="4" fontId="40" fillId="4" borderId="4" xfId="0" applyNumberFormat="1" applyFont="1" applyFill="1" applyBorder="1" applyAlignment="1" applyProtection="1">
      <alignment shrinkToFit="1"/>
      <protection hidden="1"/>
    </xf>
    <xf numFmtId="0" fontId="5" fillId="4" borderId="4" xfId="0" applyFont="1" applyFill="1" applyBorder="1" applyAlignment="1" applyProtection="1">
      <alignment shrinkToFit="1"/>
      <protection hidden="1"/>
    </xf>
    <xf numFmtId="0" fontId="37" fillId="4" borderId="0" xfId="0" applyFont="1" applyFill="1" applyAlignment="1" applyProtection="1">
      <alignment shrinkToFit="1"/>
      <protection hidden="1"/>
    </xf>
    <xf numFmtId="0" fontId="5" fillId="4" borderId="0" xfId="0" applyFont="1" applyFill="1" applyAlignment="1" applyProtection="1">
      <alignment horizontal="right" shrinkToFit="1"/>
      <protection hidden="1"/>
    </xf>
    <xf numFmtId="4" fontId="39" fillId="4" borderId="0" xfId="0" applyNumberFormat="1" applyFont="1" applyFill="1" applyAlignment="1" applyProtection="1">
      <alignment shrinkToFit="1"/>
      <protection hidden="1"/>
    </xf>
    <xf numFmtId="0" fontId="28" fillId="2" borderId="0" xfId="5" applyFont="1" applyFill="1" applyBorder="1" applyAlignment="1" applyProtection="1">
      <alignment horizontal="left" wrapText="1"/>
      <protection hidden="1"/>
    </xf>
    <xf numFmtId="0" fontId="40" fillId="0" borderId="0" xfId="0" applyFont="1" applyFill="1" applyAlignment="1" applyProtection="1">
      <alignment horizontal="left"/>
      <protection hidden="1"/>
    </xf>
    <xf numFmtId="0" fontId="46" fillId="0" borderId="4" xfId="3" applyFont="1" applyFill="1" applyBorder="1" applyProtection="1">
      <protection hidden="1"/>
    </xf>
  </cellXfs>
  <cellStyles count="13">
    <cellStyle name="Komma" xfId="6" builtinId="3"/>
    <cellStyle name="Komma 2" xfId="10" xr:uid="{00000000-0005-0000-0000-000001000000}"/>
    <cellStyle name="Komma 3" xfId="12" xr:uid="{00000000-0005-0000-0000-000002000000}"/>
    <cellStyle name="Link" xfId="1" builtinId="8"/>
    <cellStyle name="Standard" xfId="0" builtinId="0"/>
    <cellStyle name="Standard 2" xfId="3" xr:uid="{00000000-0005-0000-0000-000005000000}"/>
    <cellStyle name="Standard 2 2" xfId="4" xr:uid="{00000000-0005-0000-0000-000006000000}"/>
    <cellStyle name="Standard 2 3" xfId="9" xr:uid="{00000000-0005-0000-0000-000007000000}"/>
    <cellStyle name="Standard 2 4" xfId="11" xr:uid="{00000000-0005-0000-0000-000008000000}"/>
    <cellStyle name="Standard 3" xfId="2" xr:uid="{00000000-0005-0000-0000-000009000000}"/>
    <cellStyle name="Standard 4" xfId="5" xr:uid="{00000000-0005-0000-0000-00000A000000}"/>
    <cellStyle name="Standard 5" xfId="7" xr:uid="{00000000-0005-0000-0000-00000B000000}"/>
    <cellStyle name="Stil 1" xfId="8" xr:uid="{00000000-0005-0000-0000-00000C000000}"/>
  </cellStyles>
  <dxfs count="14">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FFCC"/>
        </patternFill>
      </fill>
    </dxf>
    <dxf>
      <font>
        <strike val="0"/>
      </font>
      <fill>
        <patternFill>
          <bgColor indexed="43"/>
        </patternFill>
      </fill>
      <border>
        <left/>
        <right/>
        <top/>
        <bottom/>
      </border>
    </dxf>
    <dxf>
      <font>
        <strike val="0"/>
      </font>
      <fill>
        <patternFill>
          <bgColor indexed="43"/>
        </patternFill>
      </fill>
      <border>
        <left/>
        <right/>
        <top/>
        <bottom/>
      </border>
    </dxf>
    <dxf>
      <font>
        <strike val="0"/>
      </font>
      <fill>
        <patternFill>
          <bgColor indexed="43"/>
        </patternFill>
      </fill>
      <border>
        <left/>
        <right/>
        <top/>
        <bottom/>
      </border>
    </dxf>
    <dxf>
      <font>
        <b/>
        <i val="0"/>
        <strike val="0"/>
        <color rgb="FFFF000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_YN"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25</xdr:row>
          <xdr:rowOff>22860</xdr:rowOff>
        </xdr:from>
        <xdr:to>
          <xdr:col>4</xdr:col>
          <xdr:colOff>0</xdr:colOff>
          <xdr:row>26</xdr:row>
          <xdr:rowOff>137160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1</xdr:col>
      <xdr:colOff>0</xdr:colOff>
      <xdr:row>0</xdr:row>
      <xdr:rowOff>248477</xdr:rowOff>
    </xdr:from>
    <xdr:to>
      <xdr:col>3</xdr:col>
      <xdr:colOff>0</xdr:colOff>
      <xdr:row>2</xdr:row>
      <xdr:rowOff>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65783" y="248477"/>
          <a:ext cx="2865782" cy="629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pfel/AppData/Local/Microsoft/Windows/Temporary%20Internet%20Files/Content.Outlook/JHBCFP09/Kostengliederung%20mit%20Angeboten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Angaben"/>
      <sheetName val="Projektkosten-Angebote"/>
      <sheetName val="DEMO"/>
      <sheetName val="Gültigkeiten"/>
      <sheetName val="VERSION"/>
    </sheetNames>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pageSetUpPr fitToPage="1"/>
  </sheetPr>
  <dimension ref="A1:B119"/>
  <sheetViews>
    <sheetView showGridLines="0" zoomScale="120" zoomScaleNormal="120" zoomScaleSheetLayoutView="120" workbookViewId="0">
      <selection activeCell="B1" sqref="B1"/>
    </sheetView>
  </sheetViews>
  <sheetFormatPr baseColWidth="10" defaultColWidth="0" defaultRowHeight="16.2" zeroHeight="1" x14ac:dyDescent="0.25"/>
  <cols>
    <col min="1" max="1" width="90.6640625" style="113" customWidth="1"/>
    <col min="2" max="2" width="11.6640625" style="6" customWidth="1"/>
    <col min="3" max="16384" width="10.6640625" style="5" hidden="1"/>
  </cols>
  <sheetData>
    <row r="1" spans="1:2" s="8" customFormat="1" ht="34.5" customHeight="1" x14ac:dyDescent="0.25">
      <c r="A1" s="118" t="s">
        <v>202</v>
      </c>
      <c r="B1" s="9" t="s">
        <v>27</v>
      </c>
    </row>
    <row r="2" spans="1:2" s="8" customFormat="1" x14ac:dyDescent="0.25">
      <c r="A2" s="112" t="s">
        <v>4</v>
      </c>
      <c r="B2" s="7"/>
    </row>
    <row r="3" spans="1:2" s="8" customFormat="1" ht="15.6" x14ac:dyDescent="0.25">
      <c r="A3" s="114" t="s">
        <v>0</v>
      </c>
      <c r="B3" s="7"/>
    </row>
    <row r="4" spans="1:2" s="8" customFormat="1" ht="15" x14ac:dyDescent="0.25">
      <c r="A4" s="115" t="s">
        <v>4</v>
      </c>
      <c r="B4" s="7"/>
    </row>
    <row r="5" spans="1:2" s="8" customFormat="1" ht="48" customHeight="1" x14ac:dyDescent="0.25">
      <c r="A5" s="115" t="s">
        <v>255</v>
      </c>
      <c r="B5" s="7"/>
    </row>
    <row r="6" spans="1:2" s="8" customFormat="1" ht="15.9" customHeight="1" x14ac:dyDescent="0.25">
      <c r="A6" s="115" t="s">
        <v>246</v>
      </c>
      <c r="B6" s="7"/>
    </row>
    <row r="7" spans="1:2" s="8" customFormat="1" ht="15.9" customHeight="1" x14ac:dyDescent="0.25">
      <c r="A7" s="115" t="s">
        <v>4</v>
      </c>
      <c r="B7" s="7"/>
    </row>
    <row r="8" spans="1:2" s="8" customFormat="1" ht="15.9" customHeight="1" x14ac:dyDescent="0.25">
      <c r="A8" s="114" t="s">
        <v>3</v>
      </c>
      <c r="B8" s="7"/>
    </row>
    <row r="9" spans="1:2" s="8" customFormat="1" ht="15.9" customHeight="1" x14ac:dyDescent="0.25">
      <c r="A9" s="114"/>
      <c r="B9" s="7"/>
    </row>
    <row r="10" spans="1:2" s="8" customFormat="1" ht="60.6" x14ac:dyDescent="0.25">
      <c r="A10" s="115" t="s">
        <v>247</v>
      </c>
      <c r="B10" s="7"/>
    </row>
    <row r="11" spans="1:2" s="8" customFormat="1" ht="30" x14ac:dyDescent="0.25">
      <c r="A11" s="115" t="s">
        <v>75</v>
      </c>
      <c r="B11" s="7"/>
    </row>
    <row r="12" spans="1:2" s="8" customFormat="1" ht="75" x14ac:dyDescent="0.25">
      <c r="A12" s="115" t="s">
        <v>264</v>
      </c>
      <c r="B12" s="7"/>
    </row>
    <row r="13" spans="1:2" s="8" customFormat="1" ht="30.6" x14ac:dyDescent="0.25">
      <c r="A13" s="115" t="s">
        <v>248</v>
      </c>
      <c r="B13" s="7"/>
    </row>
    <row r="14" spans="1:2" s="8" customFormat="1" ht="60.6" x14ac:dyDescent="0.25">
      <c r="A14" s="115" t="s">
        <v>249</v>
      </c>
      <c r="B14" s="7"/>
    </row>
    <row r="15" spans="1:2" s="8" customFormat="1" ht="45.6" x14ac:dyDescent="0.25">
      <c r="A15" s="115" t="s">
        <v>250</v>
      </c>
      <c r="B15" s="7"/>
    </row>
    <row r="16" spans="1:2" s="8" customFormat="1" ht="45.6" x14ac:dyDescent="0.25">
      <c r="A16" s="115" t="s">
        <v>251</v>
      </c>
      <c r="B16" s="7"/>
    </row>
    <row r="17" spans="1:2" s="8" customFormat="1" ht="30" x14ac:dyDescent="0.25">
      <c r="A17" s="115" t="s">
        <v>195</v>
      </c>
      <c r="B17" s="7"/>
    </row>
    <row r="18" spans="1:2" s="8" customFormat="1" ht="75.599999999999994" x14ac:dyDescent="0.25">
      <c r="A18" s="115" t="s">
        <v>252</v>
      </c>
      <c r="B18" s="7"/>
    </row>
    <row r="19" spans="1:2" s="8" customFormat="1" ht="30.6" x14ac:dyDescent="0.25">
      <c r="A19" s="115" t="s">
        <v>253</v>
      </c>
      <c r="B19" s="10"/>
    </row>
    <row r="20" spans="1:2" s="8" customFormat="1" ht="30" x14ac:dyDescent="0.25">
      <c r="A20" s="115" t="s">
        <v>67</v>
      </c>
      <c r="B20" s="7"/>
    </row>
    <row r="21" spans="1:2" s="8" customFormat="1" ht="15" x14ac:dyDescent="0.25">
      <c r="A21" s="115"/>
      <c r="B21" s="7"/>
    </row>
    <row r="22" spans="1:2" s="8" customFormat="1" ht="15.6" x14ac:dyDescent="0.25">
      <c r="A22" s="114" t="s">
        <v>196</v>
      </c>
      <c r="B22" s="7"/>
    </row>
    <row r="23" spans="1:2" s="8" customFormat="1" ht="60" x14ac:dyDescent="0.25">
      <c r="A23" s="115" t="s">
        <v>256</v>
      </c>
      <c r="B23" s="7"/>
    </row>
    <row r="24" spans="1:2" s="8" customFormat="1" ht="75" x14ac:dyDescent="0.25">
      <c r="A24" s="115" t="s">
        <v>197</v>
      </c>
      <c r="B24" s="7"/>
    </row>
    <row r="25" spans="1:2" s="8" customFormat="1" ht="15" x14ac:dyDescent="0.25">
      <c r="A25" s="115"/>
      <c r="B25" s="7"/>
    </row>
    <row r="26" spans="1:2" s="8" customFormat="1" ht="15.6" x14ac:dyDescent="0.25">
      <c r="A26" s="115" t="s">
        <v>254</v>
      </c>
      <c r="B26" s="7"/>
    </row>
    <row r="27" spans="1:2" s="8" customFormat="1" ht="30" x14ac:dyDescent="0.25">
      <c r="A27" s="115" t="s">
        <v>5</v>
      </c>
      <c r="B27" s="7"/>
    </row>
    <row r="28" spans="1:2" s="8" customFormat="1" ht="15" x14ac:dyDescent="0.25">
      <c r="A28" s="115"/>
      <c r="B28" s="7"/>
    </row>
    <row r="29" spans="1:2" s="8" customFormat="1" ht="15.6" x14ac:dyDescent="0.25">
      <c r="A29" s="114" t="s">
        <v>2</v>
      </c>
      <c r="B29" s="7"/>
    </row>
    <row r="30" spans="1:2" s="8" customFormat="1" ht="30" x14ac:dyDescent="0.25">
      <c r="A30" s="115" t="s">
        <v>257</v>
      </c>
      <c r="B30" s="7"/>
    </row>
    <row r="31" spans="1:2" s="8" customFormat="1" ht="15" x14ac:dyDescent="0.25">
      <c r="A31" s="115" t="s">
        <v>4</v>
      </c>
      <c r="B31" s="7"/>
    </row>
    <row r="32" spans="1:2" s="8" customFormat="1" ht="45" x14ac:dyDescent="0.25">
      <c r="A32" s="116" t="s">
        <v>258</v>
      </c>
      <c r="B32" s="7"/>
    </row>
    <row r="33" spans="1:1" ht="15" customHeight="1" x14ac:dyDescent="0.25">
      <c r="A33" s="117"/>
    </row>
    <row r="34" spans="1:1" ht="15" hidden="1" customHeight="1" x14ac:dyDescent="0.25"/>
    <row r="35" spans="1:1" ht="15" hidden="1" customHeight="1" x14ac:dyDescent="0.25"/>
    <row r="36" spans="1:1" ht="15" hidden="1" customHeight="1" x14ac:dyDescent="0.25"/>
    <row r="37" spans="1:1" ht="15" hidden="1" customHeight="1" x14ac:dyDescent="0.25"/>
    <row r="38" spans="1:1" ht="15" hidden="1" customHeight="1" x14ac:dyDescent="0.25"/>
    <row r="39" spans="1:1" ht="15" hidden="1" customHeight="1" x14ac:dyDescent="0.25"/>
    <row r="40" spans="1:1" ht="15" hidden="1" customHeight="1" x14ac:dyDescent="0.25"/>
    <row r="41" spans="1:1" ht="15" hidden="1" customHeight="1" x14ac:dyDescent="0.25"/>
    <row r="42" spans="1:1" ht="15" hidden="1" customHeight="1" x14ac:dyDescent="0.25"/>
    <row r="43" spans="1:1" ht="15" hidden="1" customHeight="1" x14ac:dyDescent="0.25"/>
    <row r="44" spans="1:1" ht="15" hidden="1" customHeight="1" x14ac:dyDescent="0.25"/>
    <row r="45" spans="1:1" ht="15" hidden="1" customHeight="1" x14ac:dyDescent="0.25"/>
    <row r="46" spans="1:1" ht="15" hidden="1" customHeight="1" x14ac:dyDescent="0.25"/>
    <row r="47" spans="1:1" ht="15" hidden="1" customHeight="1" x14ac:dyDescent="0.25"/>
    <row r="48" spans="1:1"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sheetData>
  <sheetProtection algorithmName="SHA-512" hashValue="I+JimYRbokziBKPO2yI3IvPPJtdcI05L75KN0696jIrIrAtFwhSFPFEgAxNySWKT6pCZcEZfRrlr+4SShT3tLw==" saltValue="jG/bxoRK/AuiPLi+qOK9jQ==" spinCount="100000" sheet="1" objects="1" scenarios="1"/>
  <phoneticPr fontId="7" type="noConversion"/>
  <hyperlinks>
    <hyperlink ref="B1" location="Angaben!A1" display="zu: Angaben" xr:uid="{00000000-0004-0000-0000-000000000000}"/>
  </hyperlinks>
  <pageMargins left="0.78740157480314965" right="0.31496062992125984" top="0.51181102362204722" bottom="0.51181102362204722"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F33"/>
  <sheetViews>
    <sheetView tabSelected="1" zoomScale="115" zoomScaleNormal="115" workbookViewId="0">
      <selection activeCell="B5" sqref="B5"/>
    </sheetView>
  </sheetViews>
  <sheetFormatPr baseColWidth="10" defaultColWidth="0" defaultRowHeight="14.4" zeroHeight="1" x14ac:dyDescent="0.3"/>
  <cols>
    <col min="1" max="1" width="43" style="11" customWidth="1"/>
    <col min="2" max="2" width="40.6640625" style="11" customWidth="1"/>
    <col min="3" max="3" width="2.33203125" style="11" customWidth="1"/>
    <col min="4" max="4" width="5.44140625" style="11" customWidth="1"/>
    <col min="5" max="5" width="0.88671875" style="11" customWidth="1"/>
    <col min="6" max="6" width="40.44140625" style="11" customWidth="1"/>
    <col min="7" max="16384" width="11.44140625" style="11" hidden="1"/>
  </cols>
  <sheetData>
    <row r="1" spans="1:6" ht="20.100000000000001" customHeight="1" x14ac:dyDescent="0.3">
      <c r="A1" s="31"/>
      <c r="B1" s="31"/>
      <c r="C1" s="32"/>
      <c r="D1" s="33"/>
      <c r="E1" s="34" t="b">
        <v>0</v>
      </c>
      <c r="F1" s="33"/>
    </row>
    <row r="2" spans="1:6" ht="50.1" customHeight="1" x14ac:dyDescent="0.3">
      <c r="A2" s="178"/>
      <c r="B2" s="178"/>
      <c r="C2" s="35"/>
      <c r="D2" s="33"/>
      <c r="E2" s="33"/>
      <c r="F2" s="33"/>
    </row>
    <row r="3" spans="1:6" ht="29.25" customHeight="1" x14ac:dyDescent="0.3">
      <c r="A3" s="52" t="str">
        <f>"Dateivorlage Version: "&amp;TEXT(VERSION!A1,"#,00")</f>
        <v>Dateivorlage Version: 7,00</v>
      </c>
      <c r="B3" s="246" t="s">
        <v>323</v>
      </c>
      <c r="C3" s="35"/>
      <c r="D3" s="37"/>
      <c r="E3" s="33"/>
      <c r="F3" s="33"/>
    </row>
    <row r="4" spans="1:6" ht="6" customHeight="1" x14ac:dyDescent="0.3">
      <c r="A4" s="35"/>
      <c r="B4" s="38"/>
      <c r="C4" s="35"/>
      <c r="D4" s="39"/>
      <c r="E4" s="33"/>
      <c r="F4" s="33"/>
    </row>
    <row r="5" spans="1:6" ht="39.9" customHeight="1" x14ac:dyDescent="0.3">
      <c r="A5" s="77" t="s">
        <v>203</v>
      </c>
      <c r="B5" s="41"/>
      <c r="C5" s="35"/>
      <c r="D5" s="42" t="s">
        <v>20</v>
      </c>
      <c r="E5" s="33"/>
      <c r="F5" s="33"/>
    </row>
    <row r="6" spans="1:6" ht="3" customHeight="1" x14ac:dyDescent="0.3">
      <c r="A6" s="77"/>
      <c r="B6" s="40"/>
      <c r="C6" s="40"/>
      <c r="D6" s="33"/>
      <c r="E6" s="33"/>
      <c r="F6" s="33"/>
    </row>
    <row r="7" spans="1:6" ht="30" customHeight="1" x14ac:dyDescent="0.3">
      <c r="A7" s="78" t="s">
        <v>259</v>
      </c>
      <c r="B7" s="43"/>
      <c r="C7" s="40"/>
      <c r="D7" s="42" t="s">
        <v>20</v>
      </c>
      <c r="E7" s="33"/>
      <c r="F7" s="33"/>
    </row>
    <row r="8" spans="1:6" ht="3" customHeight="1" x14ac:dyDescent="0.3">
      <c r="A8" s="77" t="s">
        <v>204</v>
      </c>
      <c r="B8" s="40"/>
      <c r="C8" s="40"/>
      <c r="D8" s="33"/>
      <c r="E8" s="33"/>
      <c r="F8" s="33"/>
    </row>
    <row r="9" spans="1:6" ht="60" customHeight="1" x14ac:dyDescent="0.3">
      <c r="A9" s="78" t="s">
        <v>337</v>
      </c>
      <c r="B9" s="43"/>
      <c r="C9" s="40"/>
      <c r="D9" s="42" t="s">
        <v>20</v>
      </c>
      <c r="E9" s="33"/>
      <c r="F9" s="33"/>
    </row>
    <row r="10" spans="1:6" ht="3" customHeight="1" x14ac:dyDescent="0.3">
      <c r="A10" s="77"/>
      <c r="B10" s="40"/>
      <c r="C10" s="40"/>
      <c r="D10" s="33"/>
      <c r="E10" s="33"/>
      <c r="F10" s="33"/>
    </row>
    <row r="11" spans="1:6" ht="15" customHeight="1" x14ac:dyDescent="0.3">
      <c r="A11" s="79" t="s">
        <v>159</v>
      </c>
      <c r="B11" s="43"/>
      <c r="C11" s="35"/>
      <c r="D11" s="42" t="s">
        <v>20</v>
      </c>
      <c r="E11" s="33"/>
      <c r="F11" s="33"/>
    </row>
    <row r="12" spans="1:6" ht="3" customHeight="1" x14ac:dyDescent="0.3">
      <c r="A12" s="79"/>
      <c r="B12" s="36"/>
      <c r="C12" s="35"/>
      <c r="D12" s="39"/>
      <c r="E12" s="33"/>
      <c r="F12" s="33"/>
    </row>
    <row r="13" spans="1:6" ht="15" customHeight="1" x14ac:dyDescent="0.3">
      <c r="A13" s="79" t="s">
        <v>62</v>
      </c>
      <c r="B13" s="44"/>
      <c r="C13" s="35"/>
      <c r="D13" s="42" t="s">
        <v>20</v>
      </c>
      <c r="E13" s="33"/>
      <c r="F13" s="33"/>
    </row>
    <row r="14" spans="1:6" ht="9.9" customHeight="1" x14ac:dyDescent="0.3">
      <c r="A14" s="79"/>
      <c r="B14" s="36"/>
      <c r="C14" s="35"/>
      <c r="D14" s="39"/>
      <c r="E14" s="33"/>
      <c r="F14" s="33"/>
    </row>
    <row r="15" spans="1:6" ht="15" customHeight="1" x14ac:dyDescent="0.3">
      <c r="A15" s="80" t="s">
        <v>160</v>
      </c>
      <c r="B15" s="45"/>
      <c r="C15" s="35"/>
      <c r="D15" s="39"/>
      <c r="E15" s="33"/>
      <c r="F15" s="33"/>
    </row>
    <row r="16" spans="1:6" ht="15" customHeight="1" x14ac:dyDescent="0.3">
      <c r="A16" s="79" t="s">
        <v>21</v>
      </c>
      <c r="B16" s="46"/>
      <c r="C16" s="35"/>
      <c r="D16" s="39"/>
      <c r="E16" s="33"/>
      <c r="F16" s="33"/>
    </row>
    <row r="17" spans="1:6" ht="3" customHeight="1" x14ac:dyDescent="0.3">
      <c r="A17" s="79"/>
      <c r="B17" s="45"/>
      <c r="C17" s="35"/>
      <c r="D17" s="39"/>
      <c r="E17" s="33"/>
      <c r="F17" s="33"/>
    </row>
    <row r="18" spans="1:6" x14ac:dyDescent="0.3">
      <c r="A18" s="79" t="s">
        <v>22</v>
      </c>
      <c r="B18" s="46"/>
      <c r="C18" s="35"/>
      <c r="D18" s="42" t="s">
        <v>20</v>
      </c>
      <c r="E18" s="33"/>
      <c r="F18" s="33"/>
    </row>
    <row r="19" spans="1:6" ht="3" customHeight="1" x14ac:dyDescent="0.3">
      <c r="A19" s="79"/>
      <c r="B19" s="47"/>
      <c r="C19" s="35"/>
      <c r="D19" s="33"/>
      <c r="E19" s="33"/>
      <c r="F19" s="33"/>
    </row>
    <row r="20" spans="1:6" x14ac:dyDescent="0.3">
      <c r="A20" s="79" t="s">
        <v>23</v>
      </c>
      <c r="B20" s="46"/>
      <c r="C20" s="35"/>
      <c r="D20" s="42" t="s">
        <v>20</v>
      </c>
      <c r="E20" s="33"/>
      <c r="F20" s="33"/>
    </row>
    <row r="21" spans="1:6" ht="3" customHeight="1" x14ac:dyDescent="0.3">
      <c r="A21" s="79"/>
      <c r="B21" s="47"/>
      <c r="C21" s="35"/>
      <c r="D21" s="39"/>
      <c r="E21" s="33"/>
      <c r="F21" s="33"/>
    </row>
    <row r="22" spans="1:6" x14ac:dyDescent="0.3">
      <c r="A22" s="79" t="s">
        <v>24</v>
      </c>
      <c r="B22" s="46"/>
      <c r="C22" s="35"/>
      <c r="D22" s="42" t="s">
        <v>20</v>
      </c>
      <c r="E22" s="33"/>
      <c r="F22" s="33"/>
    </row>
    <row r="23" spans="1:6" ht="3" customHeight="1" x14ac:dyDescent="0.3">
      <c r="A23" s="79"/>
      <c r="B23" s="47"/>
      <c r="C23" s="35"/>
      <c r="D23" s="39"/>
      <c r="E23" s="33"/>
      <c r="F23" s="33"/>
    </row>
    <row r="24" spans="1:6" x14ac:dyDescent="0.3">
      <c r="A24" s="79" t="s">
        <v>25</v>
      </c>
      <c r="B24" s="48"/>
      <c r="C24" s="35"/>
      <c r="D24" s="42" t="s">
        <v>20</v>
      </c>
      <c r="E24" s="33"/>
      <c r="F24" s="33"/>
    </row>
    <row r="25" spans="1:6" ht="3" customHeight="1" x14ac:dyDescent="0.3">
      <c r="A25" s="36"/>
      <c r="B25" s="36"/>
      <c r="C25" s="35"/>
      <c r="D25" s="37"/>
      <c r="E25" s="33"/>
      <c r="F25" s="33"/>
    </row>
    <row r="26" spans="1:6" x14ac:dyDescent="0.3">
      <c r="A26" s="35"/>
      <c r="B26" s="49" t="str">
        <f>IF(E1=FALSE,"Bitte lesen Sie die Anleitung und bestätigen Sie die Kenntnisnahme!","Die Anleitung wurde gelesen und zur Kenntnis genommen")</f>
        <v>Bitte lesen Sie die Anleitung und bestätigen Sie die Kenntnisnahme!</v>
      </c>
      <c r="C26" s="35"/>
      <c r="D26" s="50"/>
      <c r="E26" s="33"/>
      <c r="F26" s="51"/>
    </row>
    <row r="27" spans="1:6" x14ac:dyDescent="0.3">
      <c r="A27" s="35"/>
      <c r="B27" s="49"/>
      <c r="C27" s="35"/>
      <c r="D27" s="50"/>
      <c r="E27" s="33"/>
      <c r="F27" s="51"/>
    </row>
    <row r="28" spans="1:6" x14ac:dyDescent="0.3">
      <c r="A28" s="35"/>
      <c r="B28" s="57" t="s">
        <v>26</v>
      </c>
      <c r="C28" s="35"/>
      <c r="D28" s="51"/>
      <c r="E28" s="51"/>
      <c r="F28" s="51"/>
    </row>
    <row r="29" spans="1:6" x14ac:dyDescent="0.3">
      <c r="A29" s="37"/>
      <c r="B29" s="37"/>
      <c r="C29" s="37"/>
      <c r="D29" s="37"/>
      <c r="E29" s="33"/>
      <c r="F29" s="33"/>
    </row>
    <row r="30" spans="1:6" x14ac:dyDescent="0.3">
      <c r="A30" s="37"/>
      <c r="B30" s="37"/>
      <c r="C30" s="37"/>
      <c r="D30" s="37"/>
      <c r="E30" s="33"/>
      <c r="F30" s="33"/>
    </row>
    <row r="31" spans="1:6" x14ac:dyDescent="0.3">
      <c r="A31" s="37"/>
      <c r="B31" s="37"/>
      <c r="C31" s="37"/>
      <c r="D31" s="37"/>
      <c r="E31" s="33"/>
      <c r="F31" s="33"/>
    </row>
    <row r="32" spans="1:6" x14ac:dyDescent="0.3">
      <c r="A32" s="37"/>
      <c r="B32" s="37"/>
      <c r="C32" s="37"/>
      <c r="D32" s="37"/>
      <c r="E32" s="33"/>
      <c r="F32" s="33"/>
    </row>
    <row r="33" spans="1:1" hidden="1" x14ac:dyDescent="0.3">
      <c r="A33" s="12"/>
    </row>
  </sheetData>
  <sheetProtection algorithmName="SHA-512" hashValue="9LvKKDvufapF+jW8MHXDwxJCYbbPL0F0lI1KV5T/6R/7Kf12zCV2eij0caxlFwJrbvazJt7lgfKoQ1jUVi1gcQ==" saltValue="/dMDrTgT7uOd+OPIkuT6pQ==" spinCount="100000" sheet="1" selectLockedCells="1"/>
  <conditionalFormatting sqref="B26:B27">
    <cfRule type="expression" dxfId="13" priority="5" stopIfTrue="1">
      <formula>IF(AN_YN=FALSE,TRUE,FASCH)</formula>
    </cfRule>
  </conditionalFormatting>
  <conditionalFormatting sqref="B18 B22 B24 B11 B13 B5 B20 B16">
    <cfRule type="expression" dxfId="12" priority="7">
      <formula>ISBLANK(B5)</formula>
    </cfRule>
  </conditionalFormatting>
  <conditionalFormatting sqref="B7">
    <cfRule type="expression" dxfId="11" priority="2">
      <formula>ISBLANK(B7)</formula>
    </cfRule>
  </conditionalFormatting>
  <conditionalFormatting sqref="B9">
    <cfRule type="expression" dxfId="10" priority="1">
      <formula>ISBLANK(B9)</formula>
    </cfRule>
  </conditionalFormatting>
  <dataValidations count="9">
    <dataValidation type="textLength" operator="lessThan" allowBlank="1" showErrorMessage="1" errorTitle="Text ist zu lange" error="Die Textlänge ist mit 45 Zeichen beschränkt. Bitte kürzen Sie Ihre Eingabe entsprechend._x000a_" sqref="B18 B20"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22" xr:uid="{00000000-0002-0000-0100-000001000000}">
      <formula1>46</formula1>
    </dataValidation>
    <dataValidation type="custom" allowBlank="1" showErrorMessage="1" errorTitle="Syntaxfehler" error="Bitte überprüfen Sie die eMail-Adresse!" sqref="B24" xr:uid="{00000000-0002-0000-0100-000002000000}">
      <formula1>AND(ISNUMBER(FIND("@",FB_ANG_MAIL,2)),ISNUMBER(FIND(".",FB_ANG_MAIL,2)))</formula1>
    </dataValidation>
    <dataValidation type="date" operator="greaterThan" allowBlank="1" showErrorMessage="1" errorTitle="Datum ungültig" error="Bitte geben Sie ein korrektes Datum ein!" sqref="B11"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3" xr:uid="{00000000-0002-0000-0100-000004000000}">
      <formula1>9</formula1>
    </dataValidation>
    <dataValidation type="textLength" operator="lessThanOrEqual" allowBlank="1" showErrorMessage="1" errorTitle="Dieser Text ist zu lange!" error="Bitte beschränken Sie ihre Eingabe auf 100 Zeichen!_x000a_" sqref="B5" xr:uid="{00000000-0002-0000-0100-000005000000}">
      <formula1>100</formula1>
    </dataValidation>
    <dataValidation type="list" errorStyle="warning" allowBlank="1" showErrorMessage="1" errorTitle="Auswahl" error="Bitte wählen Sie einen passenden Eintrag aus der Liste (Frau oder Herr) oder überschreiben Sie den Vorschlag._x000a_" sqref="B16" xr:uid="{00000000-0002-0000-0100-000007000000}">
      <formula1>Anrede</formula1>
    </dataValidation>
    <dataValidation type="list" operator="greaterThan" allowBlank="1" showErrorMessage="1" errorTitle="Wert ungültig" error="Bitte wählen Sie &quot;ja&quot; oder &quot;nein&quot;" sqref="B7" xr:uid="{01693763-F4DF-4290-A945-CCF111781A65}">
      <formula1>"ja,nein"</formula1>
    </dataValidation>
    <dataValidation type="list" operator="greaterThan" allowBlank="1" showErrorMessage="1" errorTitle="Wert unülltig" error="Bitte wählen Sie zwischen A oder B aus_x000a_" sqref="B9" xr:uid="{4F65A3B7-6935-4354-A2AF-2AF851812222}">
      <formula1>"A,B,B.2"</formula1>
    </dataValidation>
  </dataValidations>
  <hyperlinks>
    <hyperlink ref="B28" location="Anleitung!A2" display="zur Anleitung" xr:uid="{00000000-0004-0000-0100-000000000000}"/>
  </hyperlinks>
  <pageMargins left="0.70866141732283472" right="0.70866141732283472"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87" r:id="rId4" name="Check Box 11">
              <controlPr defaultSize="0" print="0" autoFill="0" autoLine="0" autoPict="0">
                <anchor moveWithCells="1">
                  <from>
                    <xdr:col>2</xdr:col>
                    <xdr:colOff>144780</xdr:colOff>
                    <xdr:row>25</xdr:row>
                    <xdr:rowOff>22860</xdr:rowOff>
                  </from>
                  <to>
                    <xdr:col>4</xdr:col>
                    <xdr:colOff>0</xdr:colOff>
                    <xdr:row>26</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pageSetUpPr fitToPage="1"/>
  </sheetPr>
  <dimension ref="A1:W503"/>
  <sheetViews>
    <sheetView zoomScaleNormal="100" zoomScaleSheetLayoutView="98" workbookViewId="0">
      <pane ySplit="7" topLeftCell="A8" activePane="bottomLeft" state="frozen"/>
      <selection activeCell="O9" sqref="O9:P13"/>
      <selection pane="bottomLeft" activeCell="O8" sqref="O8"/>
    </sheetView>
  </sheetViews>
  <sheetFormatPr baseColWidth="10" defaultColWidth="11.44140625" defaultRowHeight="13.8" outlineLevelCol="2" x14ac:dyDescent="0.25"/>
  <cols>
    <col min="1" max="1" width="12.6640625" style="16" hidden="1" customWidth="1" outlineLevel="2"/>
    <col min="2" max="2" width="15.88671875" style="16" hidden="1" customWidth="1" outlineLevel="2"/>
    <col min="3" max="3" width="17.5546875" style="16" hidden="1" customWidth="1" outlineLevel="2"/>
    <col min="4" max="4" width="3.33203125" style="16" hidden="1" customWidth="1" outlineLevel="2"/>
    <col min="5" max="5" width="5.44140625" style="16" hidden="1" customWidth="1" outlineLevel="2"/>
    <col min="6" max="6" width="10.88671875" style="16" hidden="1" customWidth="1" outlineLevel="2"/>
    <col min="7" max="7" width="8.88671875" style="16" hidden="1" customWidth="1" outlineLevel="2"/>
    <col min="8" max="8" width="12.6640625" style="16" hidden="1" customWidth="1" outlineLevel="2"/>
    <col min="9" max="10" width="12.88671875" style="16" hidden="1" customWidth="1" outlineLevel="2"/>
    <col min="11" max="11" width="5.88671875" style="16" hidden="1" customWidth="1" outlineLevel="2"/>
    <col min="12" max="12" width="4.6640625" style="17" hidden="1" customWidth="1" outlineLevel="1"/>
    <col min="13" max="13" width="11" style="16" hidden="1" customWidth="1" outlineLevel="1"/>
    <col min="14" max="14" width="18.6640625" style="16" hidden="1" customWidth="1" outlineLevel="1"/>
    <col min="15" max="15" width="40.6640625" style="16" customWidth="1" collapsed="1"/>
    <col min="16" max="16" width="5.109375" style="17" bestFit="1" customWidth="1"/>
    <col min="17" max="17" width="11.6640625" style="16" customWidth="1"/>
    <col min="18" max="18" width="27.6640625" style="16" customWidth="1"/>
    <col min="19" max="21" width="18.6640625" style="16" customWidth="1"/>
    <col min="22" max="16384" width="11.44140625" style="16"/>
  </cols>
  <sheetData>
    <row r="1" spans="1:23" x14ac:dyDescent="0.25">
      <c r="A1" s="122" t="s">
        <v>54</v>
      </c>
      <c r="E1" s="122" t="s">
        <v>33</v>
      </c>
      <c r="L1" s="72"/>
      <c r="M1" s="123" t="s">
        <v>6</v>
      </c>
      <c r="N1" s="71"/>
      <c r="O1" s="119" t="str">
        <f>"Preisangemessenheitstabelle Typ "&amp;TYP_A_B&amp;" vom: "&amp;IF(ISNUMBER(Angaben!B11),TEXT(Angaben!B11,"TT.MM.JJJJ"),"")&amp;IF(Angaben!B13&gt;1,", Version "&amp;Angaben!B13,"")</f>
        <v xml:space="preserve">Preisangemessenheitstabelle Typ  vom: </v>
      </c>
      <c r="P1" s="73"/>
      <c r="Q1" s="20"/>
      <c r="R1" s="20"/>
      <c r="S1" s="20"/>
      <c r="T1" s="20"/>
      <c r="U1" s="20"/>
    </row>
    <row r="2" spans="1:23" x14ac:dyDescent="0.25">
      <c r="A2" s="16" t="s">
        <v>89</v>
      </c>
      <c r="E2" s="16" t="s">
        <v>87</v>
      </c>
      <c r="L2" s="124"/>
      <c r="M2" s="125"/>
      <c r="N2" s="125"/>
      <c r="O2" s="119" t="str">
        <f>"Bewerber:in/Betreiber:in ("&amp;IF(ISBLANK(Vorsteuerabzug_j_n),"Keine Angabe zur Vorsteuerabzugsberechtigung):",IF(Vorsteuerabzug_j_n="nein","nicht ","")&amp;"vorsteuerabzugsberechtigt): ")&amp;Angaben!B5</f>
        <v>Bewerber:in/Betreiber:in (Keine Angabe zur Vorsteuerabzugsberechtigung):</v>
      </c>
      <c r="P2" s="73"/>
      <c r="Q2" s="20"/>
      <c r="R2" s="20"/>
      <c r="S2" s="20"/>
      <c r="T2" s="20"/>
      <c r="U2" s="20"/>
    </row>
    <row r="3" spans="1:23" ht="14.4" x14ac:dyDescent="0.3">
      <c r="A3" s="126" t="s">
        <v>74</v>
      </c>
      <c r="E3" s="16" t="s">
        <v>276</v>
      </c>
      <c r="L3" s="127"/>
      <c r="M3" s="128">
        <f t="array" ref="M3">MAX(ISNUMBER(M7:M47839)*(ROW(M7:M47839)))</f>
        <v>7</v>
      </c>
      <c r="N3" s="125"/>
      <c r="O3" s="119" t="str">
        <f>"Dateivorlage Version: "&amp;TEXT(V_Version,"#,00")</f>
        <v>Dateivorlage Version: 7,00</v>
      </c>
      <c r="P3" s="73"/>
      <c r="Q3" s="20"/>
      <c r="R3" s="20"/>
      <c r="S3" s="20"/>
      <c r="T3" s="20"/>
      <c r="U3" s="20"/>
    </row>
    <row r="4" spans="1:23" ht="14.4" x14ac:dyDescent="0.3">
      <c r="A4" s="126" t="s">
        <v>90</v>
      </c>
      <c r="E4" s="16" t="s">
        <v>88</v>
      </c>
      <c r="L4" s="16"/>
      <c r="O4" s="20" t="s">
        <v>51</v>
      </c>
      <c r="P4" s="74"/>
      <c r="Q4" s="20"/>
      <c r="R4" s="20"/>
      <c r="S4" s="20"/>
      <c r="T4" s="20"/>
      <c r="U4" s="20"/>
    </row>
    <row r="5" spans="1:23" x14ac:dyDescent="0.25">
      <c r="A5" s="129" t="str">
        <f ca="1">IF(INDIRECT("J"&amp;ROW())="","",INDIRECT("L"&amp;ROW()))</f>
        <v/>
      </c>
      <c r="B5" s="130" t="str">
        <f ca="1">IF(OR(INDIRECT("J"&amp;ROW())="",ISBLANK(INDIRECT("O"&amp;ROW()))),"",INDIRECT("O"&amp;ROW()))</f>
        <v/>
      </c>
      <c r="C5" s="131" t="str">
        <f ca="1">IF(OR(INDIRECT("J"&amp;ROW())="",ISBLANK(INDIRECT("n"&amp;ROW()))),"",INDIRECT("n"&amp;ROW()))</f>
        <v/>
      </c>
      <c r="D5" s="132"/>
      <c r="E5" s="133" t="str">
        <f ca="1">IF(OR(ISBLANK(INDIRECT("L"&amp;ROW())),ISBLANK(INDIRECT("M"&amp;ROW()))),"",INDIRECT("L"&amp;ROW()))</f>
        <v/>
      </c>
      <c r="F5" s="134" t="str">
        <f ca="1">IF(OR(ISBLANK(INDIRECT("L"&amp;ROW())),ISBLANK(INDIRECT("M"&amp;ROW()))),"",INDIRECT("O"&amp;ROW()))</f>
        <v/>
      </c>
      <c r="G5" s="135" t="str">
        <f ca="1">IF(OR(ISBLANK(INDIRECT("L"&amp;ROW())),ISBLANK(INDIRECT("M"&amp;ROW())),ISBLANK(APP_Datum_ab)),"",APP_Datum_ab)</f>
        <v/>
      </c>
      <c r="H5" s="136" t="str">
        <f ca="1">IF(OR(ISBLANK(INDIRECT("L"&amp;ROW())),ISBLANK(INDIRECT("M"&amp;ROW()))),"",INDIRECT("p"&amp;ROW()))</f>
        <v/>
      </c>
      <c r="I5" s="136" t="str">
        <f ca="1">IF(OR(ISBLANK(INDIRECT("L"&amp;ROW())),ISBLANK(INDIRECT("M"&amp;ROW()))),"",INDIRECT("m"&amp;ROW()))</f>
        <v/>
      </c>
      <c r="J5" s="136" t="str">
        <f ca="1">IF(OR(ISBLANK(INDIRECT("L"&amp;ROW())),ISBLANK(INDIRECT("M"&amp;ROW()))),"", IF(INDIRECT("m"&amp;ROW())=INDIRECT("q"&amp;ROW()),"",INDIRECT("q"&amp;ROW())-INDIRECT("m"&amp;ROW())))</f>
        <v/>
      </c>
      <c r="L5" s="61"/>
      <c r="M5" s="66"/>
      <c r="N5" s="13" t="s">
        <v>84</v>
      </c>
      <c r="O5" s="21"/>
      <c r="P5" s="73"/>
      <c r="Q5" s="20"/>
      <c r="R5" s="20"/>
      <c r="S5" s="20"/>
      <c r="T5" s="20"/>
      <c r="U5" s="20"/>
    </row>
    <row r="6" spans="1:23" ht="34.5" customHeight="1" x14ac:dyDescent="0.25">
      <c r="G6" s="76" t="s">
        <v>45</v>
      </c>
      <c r="I6" s="137" t="str">
        <f ca="1">IF(M7&lt;&gt;SUM(I8:I501),"Differenz zu Kosten geprüft!","Prüfsumme oK")</f>
        <v>Prüfsumme oK</v>
      </c>
      <c r="L6" s="138" t="s">
        <v>41</v>
      </c>
      <c r="M6" s="139" t="s">
        <v>7</v>
      </c>
      <c r="N6" s="71" t="s">
        <v>8</v>
      </c>
      <c r="P6" s="76"/>
      <c r="Q6" s="76" t="s">
        <v>50</v>
      </c>
      <c r="S6" s="140" t="s">
        <v>42</v>
      </c>
    </row>
    <row r="7" spans="1:23" ht="67.5" customHeight="1" thickBot="1" x14ac:dyDescent="0.35">
      <c r="A7" s="141" t="s">
        <v>43</v>
      </c>
      <c r="B7" s="141" t="s">
        <v>44</v>
      </c>
      <c r="C7" s="141" t="s">
        <v>55</v>
      </c>
      <c r="E7" s="142" t="s">
        <v>43</v>
      </c>
      <c r="F7" s="142" t="s">
        <v>44</v>
      </c>
      <c r="G7" s="67">
        <v>44593</v>
      </c>
      <c r="H7" s="65" t="s">
        <v>53</v>
      </c>
      <c r="I7" s="65" t="s">
        <v>52</v>
      </c>
      <c r="J7" s="65" t="s">
        <v>58</v>
      </c>
      <c r="L7" s="143"/>
      <c r="M7" s="144">
        <f>SUM(M8:M501)</f>
        <v>0</v>
      </c>
      <c r="N7" s="145" t="s">
        <v>91</v>
      </c>
      <c r="O7" s="146" t="s">
        <v>9</v>
      </c>
      <c r="P7" s="147" t="s">
        <v>147</v>
      </c>
      <c r="Q7" s="148" t="str">
        <f>INFO!C18</f>
        <v/>
      </c>
      <c r="R7" s="151" t="s">
        <v>49</v>
      </c>
      <c r="S7" s="149" t="s">
        <v>46</v>
      </c>
      <c r="T7" s="149" t="s">
        <v>47</v>
      </c>
      <c r="U7" s="149" t="s">
        <v>48</v>
      </c>
      <c r="V7" s="18"/>
    </row>
    <row r="8" spans="1:23" x14ac:dyDescent="0.25">
      <c r="A8" s="129" t="str">
        <f t="shared" ref="A8" ca="1" si="0">IF(INDIRECT("J"&amp;ROW())="","",INDIRECT("L"&amp;ROW()))</f>
        <v/>
      </c>
      <c r="B8" s="130" t="str">
        <f t="shared" ref="B8" ca="1" si="1">IF(OR(INDIRECT("J"&amp;ROW())="",ISBLANK(INDIRECT("O"&amp;ROW()))),"",INDIRECT("O"&amp;ROW()))</f>
        <v/>
      </c>
      <c r="C8" s="131" t="str">
        <f t="shared" ref="C8" ca="1" si="2">IF(OR(INDIRECT("J"&amp;ROW())="",ISBLANK(INDIRECT("n"&amp;ROW()))),"",INDIRECT("n"&amp;ROW()))</f>
        <v/>
      </c>
      <c r="D8" s="132"/>
      <c r="E8" s="133" t="str">
        <f ca="1">IF(OR(ISBLANK(INDIRECT("L"&amp;ROW())),ISBLANK(INDIRECT("M"&amp;ROW()))),"",INDIRECT("L"&amp;ROW()))</f>
        <v/>
      </c>
      <c r="F8" s="134" t="str">
        <f ca="1">IF(OR(ISBLANK(INDIRECT("L"&amp;ROW())),ISBLANK(INDIRECT("M"&amp;ROW()))),"",INDIRECT("O"&amp;ROW()))</f>
        <v/>
      </c>
      <c r="G8" s="135" t="str">
        <f t="shared" ref="G8:G71" ca="1" si="3">IF(OR(ISBLANK(INDIRECT("L"&amp;ROW())),ISBLANK(INDIRECT("M"&amp;ROW())),ISBLANK(APP_Datum_ab)),"",APP_Datum_ab)</f>
        <v/>
      </c>
      <c r="H8" s="150" t="str">
        <f ca="1">IF(OR(ISBLANK(INDIRECT("L"&amp;ROW())),ISBLANK(INDIRECT("M"&amp;ROW()))),"",INDIRECT("p"&amp;ROW()))</f>
        <v/>
      </c>
      <c r="I8" s="136" t="str">
        <f ca="1">IF(OR(ISBLANK(INDIRECT("L"&amp;ROW())),ISBLANK(INDIRECT("M"&amp;ROW()))),"",INDIRECT("m"&amp;ROW()))</f>
        <v/>
      </c>
      <c r="J8" s="136" t="str">
        <f ca="1">IF(OR(ISBLANK(INDIRECT("L"&amp;ROW())),ISBLANK(INDIRECT("M"&amp;ROW()))),"", IF(INDIRECT("m"&amp;ROW())=INDIRECT("q"&amp;ROW()),"",INDIRECT("q"&amp;ROW())-INDIRECT("m"&amp;ROW())))</f>
        <v/>
      </c>
      <c r="K8" s="18"/>
      <c r="L8" s="69"/>
      <c r="M8" s="29"/>
      <c r="N8" s="30"/>
      <c r="O8" s="19"/>
      <c r="P8" s="76"/>
      <c r="Q8" s="14"/>
      <c r="R8" s="15"/>
      <c r="S8" s="68"/>
      <c r="T8" s="68"/>
      <c r="U8" s="68"/>
      <c r="V8" s="18"/>
      <c r="W8" s="18"/>
    </row>
    <row r="9" spans="1:23" x14ac:dyDescent="0.25">
      <c r="A9" s="129" t="str">
        <f ca="1">IF(INDIRECT("J"&amp;ROW())="","",INDIRECT("L"&amp;ROW()))</f>
        <v/>
      </c>
      <c r="B9" s="130" t="str">
        <f ca="1">IF(OR(INDIRECT("J"&amp;ROW())="",ISBLANK(INDIRECT("O"&amp;ROW()))),"",INDIRECT("O"&amp;ROW()))</f>
        <v/>
      </c>
      <c r="C9" s="131" t="str">
        <f ca="1">IF(OR(INDIRECT("J"&amp;ROW())="",ISBLANK(INDIRECT("n"&amp;ROW()))),"",INDIRECT("n"&amp;ROW()))</f>
        <v/>
      </c>
      <c r="D9" s="132"/>
      <c r="E9" s="133" t="str">
        <f ca="1">IF(OR(ISBLANK(INDIRECT("L"&amp;ROW())),ISBLANK(INDIRECT("M"&amp;ROW()))),"",INDIRECT("L"&amp;ROW()))</f>
        <v/>
      </c>
      <c r="F9" s="134" t="str">
        <f ca="1">IF(OR(ISBLANK(INDIRECT("L"&amp;ROW())),ISBLANK(INDIRECT("M"&amp;ROW()))),"",INDIRECT("O"&amp;ROW()))</f>
        <v/>
      </c>
      <c r="G9" s="135" t="str">
        <f t="shared" ca="1" si="3"/>
        <v/>
      </c>
      <c r="H9" s="150" t="str">
        <f ca="1">IF(OR(ISBLANK(INDIRECT("L"&amp;ROW())),ISBLANK(INDIRECT("M"&amp;ROW()))),"",INDIRECT("p"&amp;ROW()))</f>
        <v/>
      </c>
      <c r="I9" s="136" t="str">
        <f ca="1">IF(OR(ISBLANK(INDIRECT("L"&amp;ROW())),ISBLANK(INDIRECT("M"&amp;ROW()))),"",INDIRECT("m"&amp;ROW()))</f>
        <v/>
      </c>
      <c r="J9" s="136" t="str">
        <f ca="1">IF(OR(ISBLANK(INDIRECT("L"&amp;ROW())),ISBLANK(INDIRECT("M"&amp;ROW()))),"", IF(INDIRECT("m"&amp;ROW())=INDIRECT("q"&amp;ROW()),"",INDIRECT("q"&amp;ROW())-INDIRECT("m"&amp;ROW())))</f>
        <v/>
      </c>
      <c r="L9" s="69"/>
      <c r="M9" s="64"/>
      <c r="N9" s="30"/>
      <c r="O9" s="19"/>
      <c r="P9" s="76"/>
      <c r="Q9" s="14"/>
      <c r="R9" s="15"/>
      <c r="S9" s="68"/>
      <c r="T9" s="68"/>
      <c r="U9" s="68"/>
    </row>
    <row r="10" spans="1:23" x14ac:dyDescent="0.25">
      <c r="A10" s="129" t="str">
        <f t="shared" ref="A10:A73" ca="1" si="4">IF(INDIRECT("J"&amp;ROW())="","",INDIRECT("L"&amp;ROW()))</f>
        <v/>
      </c>
      <c r="B10" s="130" t="str">
        <f t="shared" ref="B10:B73" ca="1" si="5">IF(OR(INDIRECT("J"&amp;ROW())="",ISBLANK(INDIRECT("O"&amp;ROW()))),"",INDIRECT("O"&amp;ROW()))</f>
        <v/>
      </c>
      <c r="C10" s="131" t="str">
        <f t="shared" ref="C10:C73" ca="1" si="6">IF(OR(INDIRECT("J"&amp;ROW())="",ISBLANK(INDIRECT("n"&amp;ROW()))),"",INDIRECT("n"&amp;ROW()))</f>
        <v/>
      </c>
      <c r="D10" s="132"/>
      <c r="E10" s="133" t="str">
        <f t="shared" ref="E10:E73" ca="1" si="7">IF(OR(ISBLANK(INDIRECT("L"&amp;ROW())),ISBLANK(INDIRECT("M"&amp;ROW()))),"",INDIRECT("L"&amp;ROW()))</f>
        <v/>
      </c>
      <c r="F10" s="134" t="str">
        <f ca="1">IF(OR(ISBLANK(INDIRECT("L"&amp;ROW())),ISBLANK(INDIRECT("M"&amp;ROW()))),"",INDIRECT("O"&amp;ROW()))</f>
        <v/>
      </c>
      <c r="G10" s="135" t="str">
        <f t="shared" ca="1" si="3"/>
        <v/>
      </c>
      <c r="H10" s="150" t="str">
        <f t="shared" ref="H10:H73" ca="1" si="8">IF(OR(ISBLANK(INDIRECT("L"&amp;ROW())),ISBLANK(INDIRECT("M"&amp;ROW()))),"",INDIRECT("p"&amp;ROW()))</f>
        <v/>
      </c>
      <c r="I10" s="136" t="str">
        <f t="shared" ref="I10:I73" ca="1" si="9">IF(OR(ISBLANK(INDIRECT("L"&amp;ROW())),ISBLANK(INDIRECT("M"&amp;ROW()))),"",INDIRECT("m"&amp;ROW()))</f>
        <v/>
      </c>
      <c r="J10" s="136" t="str">
        <f t="shared" ref="J10:J17" ca="1" si="10">IF(OR(ISBLANK(INDIRECT("L"&amp;ROW())),ISBLANK(INDIRECT("M"&amp;ROW()))),"", IF(INDIRECT("m"&amp;ROW())=INDIRECT("q"&amp;ROW()),"",INDIRECT("q"&amp;ROW())-INDIRECT("m"&amp;ROW())))</f>
        <v/>
      </c>
      <c r="L10" s="69"/>
      <c r="M10" s="29"/>
      <c r="N10" s="30"/>
      <c r="O10" s="19"/>
      <c r="P10" s="76"/>
      <c r="Q10" s="14"/>
      <c r="R10" s="15"/>
      <c r="S10" s="68"/>
      <c r="T10" s="68"/>
      <c r="U10" s="68"/>
    </row>
    <row r="11" spans="1:23" x14ac:dyDescent="0.25">
      <c r="A11" s="129" t="str">
        <f t="shared" ca="1" si="4"/>
        <v/>
      </c>
      <c r="B11" s="130" t="str">
        <f t="shared" ca="1" si="5"/>
        <v/>
      </c>
      <c r="C11" s="131" t="str">
        <f t="shared" ca="1" si="6"/>
        <v/>
      </c>
      <c r="D11" s="132"/>
      <c r="E11" s="133" t="str">
        <f t="shared" ca="1" si="7"/>
        <v/>
      </c>
      <c r="F11" s="134" t="str">
        <f t="shared" ref="F11:F73" ca="1" si="11">IF(OR(ISBLANK(INDIRECT("L"&amp;ROW())),ISBLANK(INDIRECT("M"&amp;ROW()))),"",INDIRECT("O"&amp;ROW()))</f>
        <v/>
      </c>
      <c r="G11" s="135" t="str">
        <f t="shared" ca="1" si="3"/>
        <v/>
      </c>
      <c r="H11" s="150" t="str">
        <f t="shared" ca="1" si="8"/>
        <v/>
      </c>
      <c r="I11" s="136" t="str">
        <f t="shared" ca="1" si="9"/>
        <v/>
      </c>
      <c r="J11" s="136" t="str">
        <f t="shared" ca="1" si="10"/>
        <v/>
      </c>
      <c r="L11" s="69"/>
      <c r="M11" s="29"/>
      <c r="N11" s="30"/>
      <c r="O11" s="19"/>
      <c r="P11" s="76"/>
      <c r="Q11" s="14"/>
      <c r="R11" s="15"/>
      <c r="S11" s="68"/>
      <c r="T11" s="68"/>
      <c r="U11" s="68"/>
    </row>
    <row r="12" spans="1:23" x14ac:dyDescent="0.25">
      <c r="A12" s="129" t="str">
        <f t="shared" ca="1" si="4"/>
        <v/>
      </c>
      <c r="B12" s="130" t="str">
        <f t="shared" ca="1" si="5"/>
        <v/>
      </c>
      <c r="C12" s="131" t="str">
        <f t="shared" ca="1" si="6"/>
        <v/>
      </c>
      <c r="D12" s="132"/>
      <c r="E12" s="133" t="str">
        <f t="shared" ca="1" si="7"/>
        <v/>
      </c>
      <c r="F12" s="134" t="str">
        <f t="shared" ca="1" si="11"/>
        <v/>
      </c>
      <c r="G12" s="135" t="str">
        <f t="shared" ca="1" si="3"/>
        <v/>
      </c>
      <c r="H12" s="150" t="str">
        <f t="shared" ca="1" si="8"/>
        <v/>
      </c>
      <c r="I12" s="136" t="str">
        <f t="shared" ca="1" si="9"/>
        <v/>
      </c>
      <c r="J12" s="136" t="str">
        <f t="shared" ca="1" si="10"/>
        <v/>
      </c>
      <c r="L12" s="69"/>
      <c r="M12" s="29"/>
      <c r="N12" s="30"/>
      <c r="O12" s="19"/>
      <c r="P12" s="76"/>
      <c r="Q12" s="14"/>
      <c r="R12" s="15"/>
      <c r="S12" s="68"/>
      <c r="T12" s="68"/>
      <c r="U12" s="68"/>
    </row>
    <row r="13" spans="1:23" x14ac:dyDescent="0.25">
      <c r="A13" s="129" t="str">
        <f t="shared" ca="1" si="4"/>
        <v/>
      </c>
      <c r="B13" s="130" t="str">
        <f t="shared" ca="1" si="5"/>
        <v/>
      </c>
      <c r="C13" s="131" t="str">
        <f t="shared" ca="1" si="6"/>
        <v/>
      </c>
      <c r="D13" s="132"/>
      <c r="E13" s="133" t="str">
        <f t="shared" ca="1" si="7"/>
        <v/>
      </c>
      <c r="F13" s="134" t="str">
        <f t="shared" ca="1" si="11"/>
        <v/>
      </c>
      <c r="G13" s="135" t="str">
        <f t="shared" ca="1" si="3"/>
        <v/>
      </c>
      <c r="H13" s="150" t="str">
        <f t="shared" ca="1" si="8"/>
        <v/>
      </c>
      <c r="I13" s="136" t="str">
        <f t="shared" ca="1" si="9"/>
        <v/>
      </c>
      <c r="J13" s="136" t="str">
        <f t="shared" ca="1" si="10"/>
        <v/>
      </c>
      <c r="L13" s="69"/>
      <c r="M13" s="29"/>
      <c r="N13" s="30"/>
      <c r="O13" s="19"/>
      <c r="P13" s="76"/>
      <c r="Q13" s="14"/>
      <c r="R13" s="15"/>
      <c r="S13" s="68"/>
      <c r="T13" s="68"/>
      <c r="U13" s="68"/>
    </row>
    <row r="14" spans="1:23" x14ac:dyDescent="0.25">
      <c r="A14" s="129" t="str">
        <f t="shared" ca="1" si="4"/>
        <v/>
      </c>
      <c r="B14" s="130" t="str">
        <f t="shared" ca="1" si="5"/>
        <v/>
      </c>
      <c r="C14" s="131" t="str">
        <f t="shared" ca="1" si="6"/>
        <v/>
      </c>
      <c r="D14" s="132"/>
      <c r="E14" s="133" t="str">
        <f t="shared" ca="1" si="7"/>
        <v/>
      </c>
      <c r="F14" s="134" t="str">
        <f t="shared" ca="1" si="11"/>
        <v/>
      </c>
      <c r="G14" s="135" t="str">
        <f t="shared" ca="1" si="3"/>
        <v/>
      </c>
      <c r="H14" s="150" t="str">
        <f t="shared" ca="1" si="8"/>
        <v/>
      </c>
      <c r="I14" s="136" t="str">
        <f t="shared" ca="1" si="9"/>
        <v/>
      </c>
      <c r="J14" s="136" t="str">
        <f t="shared" ca="1" si="10"/>
        <v/>
      </c>
      <c r="L14" s="69"/>
      <c r="M14" s="29"/>
      <c r="N14" s="30"/>
      <c r="O14" s="19"/>
      <c r="P14" s="76"/>
      <c r="Q14" s="14"/>
      <c r="R14" s="15"/>
      <c r="S14" s="68"/>
      <c r="T14" s="68"/>
      <c r="U14" s="68"/>
    </row>
    <row r="15" spans="1:23" x14ac:dyDescent="0.25">
      <c r="A15" s="129" t="str">
        <f t="shared" ca="1" si="4"/>
        <v/>
      </c>
      <c r="B15" s="130" t="str">
        <f t="shared" ca="1" si="5"/>
        <v/>
      </c>
      <c r="C15" s="131" t="str">
        <f t="shared" ca="1" si="6"/>
        <v/>
      </c>
      <c r="D15" s="132"/>
      <c r="E15" s="133" t="str">
        <f t="shared" ca="1" si="7"/>
        <v/>
      </c>
      <c r="F15" s="134" t="str">
        <f t="shared" ca="1" si="11"/>
        <v/>
      </c>
      <c r="G15" s="135" t="str">
        <f t="shared" ca="1" si="3"/>
        <v/>
      </c>
      <c r="H15" s="150" t="str">
        <f t="shared" ca="1" si="8"/>
        <v/>
      </c>
      <c r="I15" s="136" t="str">
        <f t="shared" ca="1" si="9"/>
        <v/>
      </c>
      <c r="J15" s="136" t="str">
        <f t="shared" ca="1" si="10"/>
        <v/>
      </c>
      <c r="L15" s="69"/>
      <c r="M15" s="29"/>
      <c r="N15" s="30"/>
      <c r="O15" s="19"/>
      <c r="P15" s="76"/>
      <c r="Q15" s="14"/>
      <c r="R15" s="15"/>
      <c r="S15" s="68"/>
      <c r="T15" s="68"/>
      <c r="U15" s="68"/>
    </row>
    <row r="16" spans="1:23" x14ac:dyDescent="0.25">
      <c r="A16" s="129" t="str">
        <f t="shared" ca="1" si="4"/>
        <v/>
      </c>
      <c r="B16" s="130" t="str">
        <f t="shared" ca="1" si="5"/>
        <v/>
      </c>
      <c r="C16" s="131" t="str">
        <f t="shared" ca="1" si="6"/>
        <v/>
      </c>
      <c r="D16" s="132"/>
      <c r="E16" s="133" t="str">
        <f t="shared" ca="1" si="7"/>
        <v/>
      </c>
      <c r="F16" s="134" t="str">
        <f t="shared" ca="1" si="11"/>
        <v/>
      </c>
      <c r="G16" s="135" t="str">
        <f t="shared" ca="1" si="3"/>
        <v/>
      </c>
      <c r="H16" s="150" t="str">
        <f t="shared" ca="1" si="8"/>
        <v/>
      </c>
      <c r="I16" s="136" t="str">
        <f t="shared" ca="1" si="9"/>
        <v/>
      </c>
      <c r="J16" s="136" t="str">
        <f t="shared" ca="1" si="10"/>
        <v/>
      </c>
      <c r="L16" s="69"/>
      <c r="M16" s="29"/>
      <c r="N16" s="30"/>
      <c r="O16" s="19"/>
      <c r="P16" s="76"/>
      <c r="Q16" s="14"/>
      <c r="R16" s="15"/>
      <c r="S16" s="68"/>
      <c r="T16" s="68"/>
      <c r="U16" s="68"/>
    </row>
    <row r="17" spans="1:21" x14ac:dyDescent="0.25">
      <c r="A17" s="129" t="str">
        <f t="shared" ca="1" si="4"/>
        <v/>
      </c>
      <c r="B17" s="130" t="str">
        <f t="shared" ca="1" si="5"/>
        <v/>
      </c>
      <c r="C17" s="131" t="str">
        <f t="shared" ca="1" si="6"/>
        <v/>
      </c>
      <c r="D17" s="132"/>
      <c r="E17" s="133" t="str">
        <f t="shared" ca="1" si="7"/>
        <v/>
      </c>
      <c r="F17" s="134" t="str">
        <f t="shared" ca="1" si="11"/>
        <v/>
      </c>
      <c r="G17" s="135" t="str">
        <f t="shared" ca="1" si="3"/>
        <v/>
      </c>
      <c r="H17" s="150" t="str">
        <f t="shared" ca="1" si="8"/>
        <v/>
      </c>
      <c r="I17" s="136" t="str">
        <f t="shared" ca="1" si="9"/>
        <v/>
      </c>
      <c r="J17" s="136" t="str">
        <f t="shared" ca="1" si="10"/>
        <v/>
      </c>
      <c r="L17" s="69"/>
      <c r="M17" s="29"/>
      <c r="N17" s="30"/>
      <c r="O17" s="19"/>
      <c r="P17" s="76"/>
      <c r="Q17" s="14"/>
      <c r="R17" s="15"/>
      <c r="S17" s="68"/>
      <c r="T17" s="68"/>
      <c r="U17" s="68"/>
    </row>
    <row r="18" spans="1:21" x14ac:dyDescent="0.25">
      <c r="A18" s="129" t="str">
        <f t="shared" ca="1" si="4"/>
        <v/>
      </c>
      <c r="B18" s="130" t="str">
        <f t="shared" ca="1" si="5"/>
        <v/>
      </c>
      <c r="C18" s="131" t="str">
        <f t="shared" ca="1" si="6"/>
        <v/>
      </c>
      <c r="D18" s="132"/>
      <c r="E18" s="133" t="str">
        <f t="shared" ca="1" si="7"/>
        <v/>
      </c>
      <c r="F18" s="134" t="str">
        <f t="shared" ca="1" si="11"/>
        <v/>
      </c>
      <c r="G18" s="135" t="str">
        <f t="shared" ca="1" si="3"/>
        <v/>
      </c>
      <c r="H18" s="150" t="str">
        <f t="shared" ca="1" si="8"/>
        <v/>
      </c>
      <c r="I18" s="136" t="str">
        <f t="shared" ca="1" si="9"/>
        <v/>
      </c>
      <c r="J18" s="136" t="str">
        <f t="shared" ref="J18:J73" ca="1" si="12">IF(OR(ISBLANK(INDIRECT("L"&amp;ROW())),ISBLANK(INDIRECT("M"&amp;ROW()))),"", IF(INDIRECT("m"&amp;ROW())=INDIRECT("p"&amp;ROW()),"",INDIRECT("p"&amp;ROW())-INDIRECT("m"&amp;ROW())))</f>
        <v/>
      </c>
      <c r="L18" s="69"/>
      <c r="M18" s="29"/>
      <c r="N18" s="30"/>
      <c r="O18" s="19"/>
      <c r="P18" s="76"/>
      <c r="Q18" s="14"/>
      <c r="R18" s="15"/>
      <c r="S18" s="68"/>
      <c r="T18" s="68"/>
      <c r="U18" s="68"/>
    </row>
    <row r="19" spans="1:21" x14ac:dyDescent="0.25">
      <c r="A19" s="129" t="str">
        <f t="shared" ca="1" si="4"/>
        <v/>
      </c>
      <c r="B19" s="130" t="str">
        <f t="shared" ca="1" si="5"/>
        <v/>
      </c>
      <c r="C19" s="131" t="str">
        <f t="shared" ca="1" si="6"/>
        <v/>
      </c>
      <c r="D19" s="132"/>
      <c r="E19" s="133" t="str">
        <f t="shared" ca="1" si="7"/>
        <v/>
      </c>
      <c r="F19" s="134" t="str">
        <f t="shared" ca="1" si="11"/>
        <v/>
      </c>
      <c r="G19" s="135" t="str">
        <f t="shared" ca="1" si="3"/>
        <v/>
      </c>
      <c r="H19" s="150" t="str">
        <f t="shared" ca="1" si="8"/>
        <v/>
      </c>
      <c r="I19" s="136" t="str">
        <f t="shared" ca="1" si="9"/>
        <v/>
      </c>
      <c r="J19" s="136" t="str">
        <f t="shared" ca="1" si="12"/>
        <v/>
      </c>
      <c r="L19" s="69"/>
      <c r="M19" s="29"/>
      <c r="N19" s="30"/>
      <c r="O19" s="19"/>
      <c r="P19" s="76"/>
      <c r="Q19" s="14"/>
      <c r="R19" s="15"/>
      <c r="S19" s="68"/>
      <c r="T19" s="68"/>
      <c r="U19" s="68"/>
    </row>
    <row r="20" spans="1:21" x14ac:dyDescent="0.25">
      <c r="A20" s="129" t="str">
        <f t="shared" ca="1" si="4"/>
        <v/>
      </c>
      <c r="B20" s="130" t="str">
        <f t="shared" ca="1" si="5"/>
        <v/>
      </c>
      <c r="C20" s="131" t="str">
        <f t="shared" ca="1" si="6"/>
        <v/>
      </c>
      <c r="D20" s="132"/>
      <c r="E20" s="133" t="str">
        <f t="shared" ca="1" si="7"/>
        <v/>
      </c>
      <c r="F20" s="134" t="str">
        <f t="shared" ca="1" si="11"/>
        <v/>
      </c>
      <c r="G20" s="135" t="str">
        <f t="shared" ca="1" si="3"/>
        <v/>
      </c>
      <c r="H20" s="150" t="str">
        <f t="shared" ca="1" si="8"/>
        <v/>
      </c>
      <c r="I20" s="136" t="str">
        <f t="shared" ca="1" si="9"/>
        <v/>
      </c>
      <c r="J20" s="136" t="str">
        <f t="shared" ca="1" si="12"/>
        <v/>
      </c>
      <c r="L20" s="69"/>
      <c r="M20" s="29"/>
      <c r="N20" s="30"/>
      <c r="O20" s="19"/>
      <c r="P20" s="76"/>
      <c r="Q20" s="14"/>
      <c r="R20" s="15"/>
      <c r="S20" s="68"/>
      <c r="T20" s="68"/>
      <c r="U20" s="68"/>
    </row>
    <row r="21" spans="1:21" x14ac:dyDescent="0.25">
      <c r="A21" s="129" t="str">
        <f t="shared" ca="1" si="4"/>
        <v/>
      </c>
      <c r="B21" s="130" t="str">
        <f t="shared" ca="1" si="5"/>
        <v/>
      </c>
      <c r="C21" s="131" t="str">
        <f t="shared" ca="1" si="6"/>
        <v/>
      </c>
      <c r="D21" s="132"/>
      <c r="E21" s="133" t="str">
        <f t="shared" ca="1" si="7"/>
        <v/>
      </c>
      <c r="F21" s="134" t="str">
        <f t="shared" ca="1" si="11"/>
        <v/>
      </c>
      <c r="G21" s="135" t="str">
        <f t="shared" ca="1" si="3"/>
        <v/>
      </c>
      <c r="H21" s="150" t="str">
        <f t="shared" ca="1" si="8"/>
        <v/>
      </c>
      <c r="I21" s="136" t="str">
        <f t="shared" ca="1" si="9"/>
        <v/>
      </c>
      <c r="J21" s="136" t="str">
        <f t="shared" ca="1" si="12"/>
        <v/>
      </c>
      <c r="L21" s="69"/>
      <c r="M21" s="29"/>
      <c r="N21" s="30"/>
      <c r="O21" s="19"/>
      <c r="P21" s="76"/>
      <c r="Q21" s="14"/>
      <c r="R21" s="15"/>
      <c r="S21" s="68"/>
      <c r="T21" s="68"/>
      <c r="U21" s="68"/>
    </row>
    <row r="22" spans="1:21" x14ac:dyDescent="0.25">
      <c r="A22" s="129" t="str">
        <f t="shared" ca="1" si="4"/>
        <v/>
      </c>
      <c r="B22" s="130" t="str">
        <f t="shared" ca="1" si="5"/>
        <v/>
      </c>
      <c r="C22" s="131" t="str">
        <f t="shared" ca="1" si="6"/>
        <v/>
      </c>
      <c r="D22" s="132"/>
      <c r="E22" s="133" t="str">
        <f t="shared" ca="1" si="7"/>
        <v/>
      </c>
      <c r="F22" s="134" t="str">
        <f t="shared" ca="1" si="11"/>
        <v/>
      </c>
      <c r="G22" s="135" t="str">
        <f t="shared" ca="1" si="3"/>
        <v/>
      </c>
      <c r="H22" s="150" t="str">
        <f t="shared" ca="1" si="8"/>
        <v/>
      </c>
      <c r="I22" s="136" t="str">
        <f t="shared" ca="1" si="9"/>
        <v/>
      </c>
      <c r="J22" s="136" t="str">
        <f t="shared" ca="1" si="12"/>
        <v/>
      </c>
      <c r="L22" s="69"/>
      <c r="M22" s="29"/>
      <c r="N22" s="13"/>
      <c r="O22" s="19"/>
      <c r="P22" s="76"/>
      <c r="Q22" s="14"/>
      <c r="R22" s="15"/>
      <c r="S22" s="68"/>
      <c r="T22" s="68"/>
      <c r="U22" s="68"/>
    </row>
    <row r="23" spans="1:21" x14ac:dyDescent="0.25">
      <c r="A23" s="129" t="str">
        <f t="shared" ca="1" si="4"/>
        <v/>
      </c>
      <c r="B23" s="130" t="str">
        <f t="shared" ca="1" si="5"/>
        <v/>
      </c>
      <c r="C23" s="131" t="str">
        <f t="shared" ca="1" si="6"/>
        <v/>
      </c>
      <c r="D23" s="132"/>
      <c r="E23" s="133" t="str">
        <f t="shared" ca="1" si="7"/>
        <v/>
      </c>
      <c r="F23" s="134" t="str">
        <f t="shared" ca="1" si="11"/>
        <v/>
      </c>
      <c r="G23" s="135" t="str">
        <f t="shared" ca="1" si="3"/>
        <v/>
      </c>
      <c r="H23" s="150" t="str">
        <f t="shared" ca="1" si="8"/>
        <v/>
      </c>
      <c r="I23" s="136" t="str">
        <f t="shared" ca="1" si="9"/>
        <v/>
      </c>
      <c r="J23" s="136" t="str">
        <f t="shared" ca="1" si="12"/>
        <v/>
      </c>
      <c r="L23" s="69"/>
      <c r="M23" s="29"/>
      <c r="N23" s="13"/>
      <c r="O23" s="19"/>
      <c r="P23" s="76"/>
      <c r="Q23" s="14"/>
      <c r="R23" s="15"/>
      <c r="S23" s="68"/>
      <c r="T23" s="68"/>
      <c r="U23" s="68"/>
    </row>
    <row r="24" spans="1:21" x14ac:dyDescent="0.25">
      <c r="A24" s="129" t="str">
        <f t="shared" ca="1" si="4"/>
        <v/>
      </c>
      <c r="B24" s="130" t="str">
        <f t="shared" ca="1" si="5"/>
        <v/>
      </c>
      <c r="C24" s="131" t="str">
        <f t="shared" ca="1" si="6"/>
        <v/>
      </c>
      <c r="D24" s="132"/>
      <c r="E24" s="133" t="str">
        <f t="shared" ca="1" si="7"/>
        <v/>
      </c>
      <c r="F24" s="134" t="str">
        <f t="shared" ca="1" si="11"/>
        <v/>
      </c>
      <c r="G24" s="135" t="str">
        <f t="shared" ca="1" si="3"/>
        <v/>
      </c>
      <c r="H24" s="150" t="str">
        <f t="shared" ca="1" si="8"/>
        <v/>
      </c>
      <c r="I24" s="136" t="str">
        <f t="shared" ca="1" si="9"/>
        <v/>
      </c>
      <c r="J24" s="136" t="str">
        <f t="shared" ca="1" si="12"/>
        <v/>
      </c>
      <c r="L24" s="69"/>
      <c r="M24" s="29"/>
      <c r="N24" s="13"/>
      <c r="O24" s="19"/>
      <c r="P24" s="76"/>
      <c r="Q24" s="14"/>
      <c r="R24" s="15"/>
      <c r="S24" s="68"/>
      <c r="T24" s="68"/>
      <c r="U24" s="68"/>
    </row>
    <row r="25" spans="1:21" x14ac:dyDescent="0.25">
      <c r="A25" s="129" t="str">
        <f t="shared" ca="1" si="4"/>
        <v/>
      </c>
      <c r="B25" s="130" t="str">
        <f t="shared" ca="1" si="5"/>
        <v/>
      </c>
      <c r="C25" s="131" t="str">
        <f t="shared" ca="1" si="6"/>
        <v/>
      </c>
      <c r="D25" s="132"/>
      <c r="E25" s="133" t="str">
        <f t="shared" ca="1" si="7"/>
        <v/>
      </c>
      <c r="F25" s="134" t="str">
        <f t="shared" ca="1" si="11"/>
        <v/>
      </c>
      <c r="G25" s="135" t="str">
        <f t="shared" ca="1" si="3"/>
        <v/>
      </c>
      <c r="H25" s="150" t="str">
        <f t="shared" ca="1" si="8"/>
        <v/>
      </c>
      <c r="I25" s="136" t="str">
        <f t="shared" ca="1" si="9"/>
        <v/>
      </c>
      <c r="J25" s="136" t="str">
        <f t="shared" ca="1" si="12"/>
        <v/>
      </c>
      <c r="L25" s="69"/>
      <c r="M25" s="29"/>
      <c r="N25" s="13"/>
      <c r="O25" s="19"/>
      <c r="P25" s="76"/>
      <c r="Q25" s="14"/>
      <c r="R25" s="15"/>
      <c r="S25" s="68"/>
      <c r="T25" s="68"/>
      <c r="U25" s="68"/>
    </row>
    <row r="26" spans="1:21" x14ac:dyDescent="0.25">
      <c r="A26" s="129" t="str">
        <f t="shared" ca="1" si="4"/>
        <v/>
      </c>
      <c r="B26" s="130" t="str">
        <f t="shared" ca="1" si="5"/>
        <v/>
      </c>
      <c r="C26" s="131" t="str">
        <f t="shared" ca="1" si="6"/>
        <v/>
      </c>
      <c r="D26" s="132"/>
      <c r="E26" s="133" t="str">
        <f t="shared" ca="1" si="7"/>
        <v/>
      </c>
      <c r="F26" s="134" t="str">
        <f t="shared" ca="1" si="11"/>
        <v/>
      </c>
      <c r="G26" s="135" t="str">
        <f t="shared" ca="1" si="3"/>
        <v/>
      </c>
      <c r="H26" s="150" t="str">
        <f t="shared" ca="1" si="8"/>
        <v/>
      </c>
      <c r="I26" s="136" t="str">
        <f t="shared" ca="1" si="9"/>
        <v/>
      </c>
      <c r="J26" s="136" t="str">
        <f t="shared" ca="1" si="12"/>
        <v/>
      </c>
      <c r="L26" s="69"/>
      <c r="M26" s="29"/>
      <c r="N26" s="13"/>
      <c r="O26" s="19"/>
      <c r="P26" s="76"/>
      <c r="Q26" s="14"/>
      <c r="R26" s="15"/>
      <c r="S26" s="68"/>
      <c r="T26" s="68"/>
      <c r="U26" s="68"/>
    </row>
    <row r="27" spans="1:21" x14ac:dyDescent="0.25">
      <c r="A27" s="129" t="str">
        <f t="shared" ca="1" si="4"/>
        <v/>
      </c>
      <c r="B27" s="130" t="str">
        <f t="shared" ca="1" si="5"/>
        <v/>
      </c>
      <c r="C27" s="131" t="str">
        <f t="shared" ca="1" si="6"/>
        <v/>
      </c>
      <c r="D27" s="132"/>
      <c r="E27" s="133" t="str">
        <f t="shared" ca="1" si="7"/>
        <v/>
      </c>
      <c r="F27" s="134" t="str">
        <f t="shared" ca="1" si="11"/>
        <v/>
      </c>
      <c r="G27" s="135" t="str">
        <f t="shared" ca="1" si="3"/>
        <v/>
      </c>
      <c r="H27" s="150" t="str">
        <f t="shared" ca="1" si="8"/>
        <v/>
      </c>
      <c r="I27" s="136" t="str">
        <f t="shared" ca="1" si="9"/>
        <v/>
      </c>
      <c r="J27" s="136" t="str">
        <f t="shared" ca="1" si="12"/>
        <v/>
      </c>
      <c r="L27" s="69"/>
      <c r="M27" s="29"/>
      <c r="N27" s="13"/>
      <c r="O27" s="19"/>
      <c r="P27" s="76"/>
      <c r="Q27" s="14"/>
      <c r="R27" s="15"/>
      <c r="S27" s="68"/>
      <c r="T27" s="68"/>
      <c r="U27" s="68"/>
    </row>
    <row r="28" spans="1:21" x14ac:dyDescent="0.25">
      <c r="A28" s="129" t="str">
        <f t="shared" ca="1" si="4"/>
        <v/>
      </c>
      <c r="B28" s="130" t="str">
        <f t="shared" ca="1" si="5"/>
        <v/>
      </c>
      <c r="C28" s="131" t="str">
        <f t="shared" ca="1" si="6"/>
        <v/>
      </c>
      <c r="D28" s="132"/>
      <c r="E28" s="133" t="str">
        <f t="shared" ca="1" si="7"/>
        <v/>
      </c>
      <c r="F28" s="134" t="str">
        <f t="shared" ca="1" si="11"/>
        <v/>
      </c>
      <c r="G28" s="135" t="str">
        <f t="shared" ca="1" si="3"/>
        <v/>
      </c>
      <c r="H28" s="150" t="str">
        <f t="shared" ca="1" si="8"/>
        <v/>
      </c>
      <c r="I28" s="136" t="str">
        <f t="shared" ca="1" si="9"/>
        <v/>
      </c>
      <c r="J28" s="136" t="str">
        <f t="shared" ca="1" si="12"/>
        <v/>
      </c>
      <c r="L28" s="69"/>
      <c r="M28" s="29"/>
      <c r="N28" s="13"/>
      <c r="O28" s="19"/>
      <c r="P28" s="76"/>
      <c r="Q28" s="14"/>
      <c r="R28" s="15"/>
      <c r="S28" s="68"/>
      <c r="T28" s="68"/>
      <c r="U28" s="68"/>
    </row>
    <row r="29" spans="1:21" x14ac:dyDescent="0.25">
      <c r="A29" s="129" t="str">
        <f t="shared" ca="1" si="4"/>
        <v/>
      </c>
      <c r="B29" s="130" t="str">
        <f t="shared" ca="1" si="5"/>
        <v/>
      </c>
      <c r="C29" s="131" t="str">
        <f t="shared" ca="1" si="6"/>
        <v/>
      </c>
      <c r="D29" s="132"/>
      <c r="E29" s="133" t="str">
        <f t="shared" ca="1" si="7"/>
        <v/>
      </c>
      <c r="F29" s="134" t="str">
        <f t="shared" ca="1" si="11"/>
        <v/>
      </c>
      <c r="G29" s="135" t="str">
        <f t="shared" ca="1" si="3"/>
        <v/>
      </c>
      <c r="H29" s="150" t="str">
        <f t="shared" ca="1" si="8"/>
        <v/>
      </c>
      <c r="I29" s="136" t="str">
        <f t="shared" ca="1" si="9"/>
        <v/>
      </c>
      <c r="J29" s="136" t="str">
        <f t="shared" ca="1" si="12"/>
        <v/>
      </c>
      <c r="L29" s="69"/>
      <c r="M29" s="29"/>
      <c r="N29" s="13"/>
      <c r="O29" s="19"/>
      <c r="P29" s="76"/>
      <c r="Q29" s="14"/>
      <c r="R29" s="15"/>
      <c r="S29" s="68"/>
      <c r="T29" s="68"/>
      <c r="U29" s="68"/>
    </row>
    <row r="30" spans="1:21" x14ac:dyDescent="0.25">
      <c r="A30" s="129" t="str">
        <f t="shared" ca="1" si="4"/>
        <v/>
      </c>
      <c r="B30" s="130" t="str">
        <f t="shared" ca="1" si="5"/>
        <v/>
      </c>
      <c r="C30" s="131" t="str">
        <f t="shared" ca="1" si="6"/>
        <v/>
      </c>
      <c r="D30" s="132"/>
      <c r="E30" s="133" t="str">
        <f t="shared" ca="1" si="7"/>
        <v/>
      </c>
      <c r="F30" s="134" t="str">
        <f t="shared" ca="1" si="11"/>
        <v/>
      </c>
      <c r="G30" s="135" t="str">
        <f t="shared" ca="1" si="3"/>
        <v/>
      </c>
      <c r="H30" s="150" t="str">
        <f t="shared" ca="1" si="8"/>
        <v/>
      </c>
      <c r="I30" s="136" t="str">
        <f t="shared" ca="1" si="9"/>
        <v/>
      </c>
      <c r="J30" s="136" t="str">
        <f t="shared" ca="1" si="12"/>
        <v/>
      </c>
      <c r="L30" s="69"/>
      <c r="M30" s="29"/>
      <c r="N30" s="13"/>
      <c r="O30" s="19"/>
      <c r="P30" s="76"/>
      <c r="Q30" s="14"/>
      <c r="R30" s="15"/>
      <c r="S30" s="68"/>
      <c r="T30" s="68"/>
      <c r="U30" s="68"/>
    </row>
    <row r="31" spans="1:21" x14ac:dyDescent="0.25">
      <c r="A31" s="129" t="str">
        <f t="shared" ca="1" si="4"/>
        <v/>
      </c>
      <c r="B31" s="130" t="str">
        <f t="shared" ca="1" si="5"/>
        <v/>
      </c>
      <c r="C31" s="131" t="str">
        <f t="shared" ca="1" si="6"/>
        <v/>
      </c>
      <c r="D31" s="132"/>
      <c r="E31" s="133" t="str">
        <f t="shared" ca="1" si="7"/>
        <v/>
      </c>
      <c r="F31" s="134" t="str">
        <f t="shared" ca="1" si="11"/>
        <v/>
      </c>
      <c r="G31" s="135" t="str">
        <f t="shared" ca="1" si="3"/>
        <v/>
      </c>
      <c r="H31" s="150" t="str">
        <f t="shared" ca="1" si="8"/>
        <v/>
      </c>
      <c r="I31" s="136" t="str">
        <f t="shared" ca="1" si="9"/>
        <v/>
      </c>
      <c r="J31" s="136" t="str">
        <f t="shared" ca="1" si="12"/>
        <v/>
      </c>
      <c r="L31" s="69"/>
      <c r="M31" s="29"/>
      <c r="N31" s="13"/>
      <c r="O31" s="19"/>
      <c r="P31" s="76"/>
      <c r="Q31" s="14"/>
      <c r="R31" s="15"/>
      <c r="S31" s="68"/>
      <c r="T31" s="68"/>
      <c r="U31" s="68"/>
    </row>
    <row r="32" spans="1:21" x14ac:dyDescent="0.25">
      <c r="A32" s="129" t="str">
        <f t="shared" ca="1" si="4"/>
        <v/>
      </c>
      <c r="B32" s="130" t="str">
        <f t="shared" ca="1" si="5"/>
        <v/>
      </c>
      <c r="C32" s="131" t="str">
        <f t="shared" ca="1" si="6"/>
        <v/>
      </c>
      <c r="D32" s="132"/>
      <c r="E32" s="133" t="str">
        <f t="shared" ca="1" si="7"/>
        <v/>
      </c>
      <c r="F32" s="134" t="str">
        <f t="shared" ca="1" si="11"/>
        <v/>
      </c>
      <c r="G32" s="135" t="str">
        <f t="shared" ca="1" si="3"/>
        <v/>
      </c>
      <c r="H32" s="150" t="str">
        <f t="shared" ca="1" si="8"/>
        <v/>
      </c>
      <c r="I32" s="136" t="str">
        <f t="shared" ca="1" si="9"/>
        <v/>
      </c>
      <c r="J32" s="136" t="str">
        <f t="shared" ca="1" si="12"/>
        <v/>
      </c>
      <c r="L32" s="69"/>
      <c r="M32" s="29"/>
      <c r="N32" s="13"/>
      <c r="O32" s="19"/>
      <c r="P32" s="76"/>
      <c r="Q32" s="14"/>
      <c r="R32" s="15"/>
      <c r="S32" s="68"/>
      <c r="T32" s="68"/>
      <c r="U32" s="68"/>
    </row>
    <row r="33" spans="1:21" x14ac:dyDescent="0.25">
      <c r="A33" s="129" t="str">
        <f t="shared" ca="1" si="4"/>
        <v/>
      </c>
      <c r="B33" s="130" t="str">
        <f t="shared" ca="1" si="5"/>
        <v/>
      </c>
      <c r="C33" s="131" t="str">
        <f t="shared" ca="1" si="6"/>
        <v/>
      </c>
      <c r="D33" s="132"/>
      <c r="E33" s="133" t="str">
        <f t="shared" ca="1" si="7"/>
        <v/>
      </c>
      <c r="F33" s="134" t="str">
        <f t="shared" ca="1" si="11"/>
        <v/>
      </c>
      <c r="G33" s="135" t="str">
        <f t="shared" ca="1" si="3"/>
        <v/>
      </c>
      <c r="H33" s="150" t="str">
        <f t="shared" ca="1" si="8"/>
        <v/>
      </c>
      <c r="I33" s="136" t="str">
        <f t="shared" ca="1" si="9"/>
        <v/>
      </c>
      <c r="J33" s="136" t="str">
        <f t="shared" ca="1" si="12"/>
        <v/>
      </c>
      <c r="L33" s="69"/>
      <c r="M33" s="29"/>
      <c r="N33" s="13"/>
      <c r="O33" s="19"/>
      <c r="P33" s="76"/>
      <c r="Q33" s="14"/>
      <c r="R33" s="15"/>
      <c r="S33" s="68"/>
      <c r="T33" s="68"/>
      <c r="U33" s="68"/>
    </row>
    <row r="34" spans="1:21" x14ac:dyDescent="0.25">
      <c r="A34" s="129" t="str">
        <f t="shared" ca="1" si="4"/>
        <v/>
      </c>
      <c r="B34" s="130" t="str">
        <f t="shared" ca="1" si="5"/>
        <v/>
      </c>
      <c r="C34" s="131" t="str">
        <f t="shared" ca="1" si="6"/>
        <v/>
      </c>
      <c r="D34" s="132"/>
      <c r="E34" s="133" t="str">
        <f t="shared" ca="1" si="7"/>
        <v/>
      </c>
      <c r="F34" s="134" t="str">
        <f t="shared" ca="1" si="11"/>
        <v/>
      </c>
      <c r="G34" s="135" t="str">
        <f t="shared" ca="1" si="3"/>
        <v/>
      </c>
      <c r="H34" s="150" t="str">
        <f t="shared" ca="1" si="8"/>
        <v/>
      </c>
      <c r="I34" s="136" t="str">
        <f t="shared" ca="1" si="9"/>
        <v/>
      </c>
      <c r="J34" s="136" t="str">
        <f t="shared" ca="1" si="12"/>
        <v/>
      </c>
      <c r="L34" s="69"/>
      <c r="M34" s="29"/>
      <c r="N34" s="13"/>
      <c r="O34" s="19"/>
      <c r="P34" s="76"/>
      <c r="Q34" s="14"/>
      <c r="R34" s="15"/>
      <c r="S34" s="68"/>
      <c r="T34" s="68"/>
      <c r="U34" s="68"/>
    </row>
    <row r="35" spans="1:21" x14ac:dyDescent="0.25">
      <c r="A35" s="129" t="str">
        <f t="shared" ca="1" si="4"/>
        <v/>
      </c>
      <c r="B35" s="130" t="str">
        <f t="shared" ca="1" si="5"/>
        <v/>
      </c>
      <c r="C35" s="131" t="str">
        <f t="shared" ca="1" si="6"/>
        <v/>
      </c>
      <c r="D35" s="132"/>
      <c r="E35" s="133" t="str">
        <f t="shared" ca="1" si="7"/>
        <v/>
      </c>
      <c r="F35" s="134" t="str">
        <f t="shared" ca="1" si="11"/>
        <v/>
      </c>
      <c r="G35" s="135" t="str">
        <f t="shared" ca="1" si="3"/>
        <v/>
      </c>
      <c r="H35" s="150" t="str">
        <f t="shared" ca="1" si="8"/>
        <v/>
      </c>
      <c r="I35" s="136" t="str">
        <f t="shared" ca="1" si="9"/>
        <v/>
      </c>
      <c r="J35" s="136" t="str">
        <f t="shared" ca="1" si="12"/>
        <v/>
      </c>
      <c r="L35" s="69"/>
      <c r="M35" s="29"/>
      <c r="N35" s="13"/>
      <c r="O35" s="19"/>
      <c r="P35" s="76"/>
      <c r="Q35" s="14"/>
      <c r="R35" s="15"/>
      <c r="S35" s="68"/>
      <c r="T35" s="68"/>
      <c r="U35" s="68"/>
    </row>
    <row r="36" spans="1:21" x14ac:dyDescent="0.25">
      <c r="A36" s="129" t="str">
        <f t="shared" ca="1" si="4"/>
        <v/>
      </c>
      <c r="B36" s="130" t="str">
        <f t="shared" ca="1" si="5"/>
        <v/>
      </c>
      <c r="C36" s="131" t="str">
        <f t="shared" ca="1" si="6"/>
        <v/>
      </c>
      <c r="D36" s="132"/>
      <c r="E36" s="133" t="str">
        <f t="shared" ca="1" si="7"/>
        <v/>
      </c>
      <c r="F36" s="134" t="str">
        <f t="shared" ca="1" si="11"/>
        <v/>
      </c>
      <c r="G36" s="135" t="str">
        <f t="shared" ca="1" si="3"/>
        <v/>
      </c>
      <c r="H36" s="150" t="str">
        <f t="shared" ca="1" si="8"/>
        <v/>
      </c>
      <c r="I36" s="136" t="str">
        <f t="shared" ca="1" si="9"/>
        <v/>
      </c>
      <c r="J36" s="136" t="str">
        <f t="shared" ca="1" si="12"/>
        <v/>
      </c>
      <c r="L36" s="69"/>
      <c r="M36" s="29"/>
      <c r="N36" s="13"/>
      <c r="O36" s="19"/>
      <c r="P36" s="76"/>
      <c r="Q36" s="14"/>
      <c r="R36" s="15"/>
      <c r="S36" s="68"/>
      <c r="T36" s="68"/>
      <c r="U36" s="68"/>
    </row>
    <row r="37" spans="1:21" x14ac:dyDescent="0.25">
      <c r="A37" s="129" t="str">
        <f t="shared" ca="1" si="4"/>
        <v/>
      </c>
      <c r="B37" s="130" t="str">
        <f t="shared" ca="1" si="5"/>
        <v/>
      </c>
      <c r="C37" s="131" t="str">
        <f t="shared" ca="1" si="6"/>
        <v/>
      </c>
      <c r="D37" s="132"/>
      <c r="E37" s="133" t="str">
        <f t="shared" ca="1" si="7"/>
        <v/>
      </c>
      <c r="F37" s="134" t="str">
        <f t="shared" ca="1" si="11"/>
        <v/>
      </c>
      <c r="G37" s="135" t="str">
        <f t="shared" ca="1" si="3"/>
        <v/>
      </c>
      <c r="H37" s="150" t="str">
        <f t="shared" ca="1" si="8"/>
        <v/>
      </c>
      <c r="I37" s="136" t="str">
        <f t="shared" ca="1" si="9"/>
        <v/>
      </c>
      <c r="J37" s="136" t="str">
        <f t="shared" ca="1" si="12"/>
        <v/>
      </c>
      <c r="L37" s="69"/>
      <c r="M37" s="29"/>
      <c r="N37" s="13"/>
      <c r="O37" s="19"/>
      <c r="P37" s="76"/>
      <c r="Q37" s="14"/>
      <c r="R37" s="15"/>
      <c r="S37" s="68"/>
      <c r="T37" s="68"/>
      <c r="U37" s="68"/>
    </row>
    <row r="38" spans="1:21" x14ac:dyDescent="0.25">
      <c r="A38" s="129" t="str">
        <f t="shared" ca="1" si="4"/>
        <v/>
      </c>
      <c r="B38" s="130" t="str">
        <f t="shared" ca="1" si="5"/>
        <v/>
      </c>
      <c r="C38" s="131" t="str">
        <f t="shared" ca="1" si="6"/>
        <v/>
      </c>
      <c r="D38" s="132"/>
      <c r="E38" s="133" t="str">
        <f t="shared" ca="1" si="7"/>
        <v/>
      </c>
      <c r="F38" s="134" t="str">
        <f t="shared" ca="1" si="11"/>
        <v/>
      </c>
      <c r="G38" s="135" t="str">
        <f t="shared" ca="1" si="3"/>
        <v/>
      </c>
      <c r="H38" s="150" t="str">
        <f t="shared" ca="1" si="8"/>
        <v/>
      </c>
      <c r="I38" s="136" t="str">
        <f t="shared" ca="1" si="9"/>
        <v/>
      </c>
      <c r="J38" s="136" t="str">
        <f t="shared" ca="1" si="12"/>
        <v/>
      </c>
      <c r="L38" s="69"/>
      <c r="M38" s="29"/>
      <c r="N38" s="13"/>
      <c r="O38" s="19"/>
      <c r="P38" s="76"/>
      <c r="Q38" s="14"/>
      <c r="R38" s="15"/>
      <c r="S38" s="68"/>
      <c r="T38" s="68"/>
      <c r="U38" s="68"/>
    </row>
    <row r="39" spans="1:21" x14ac:dyDescent="0.25">
      <c r="A39" s="129" t="str">
        <f t="shared" ca="1" si="4"/>
        <v/>
      </c>
      <c r="B39" s="130" t="str">
        <f t="shared" ca="1" si="5"/>
        <v/>
      </c>
      <c r="C39" s="131" t="str">
        <f t="shared" ca="1" si="6"/>
        <v/>
      </c>
      <c r="D39" s="132"/>
      <c r="E39" s="133" t="str">
        <f t="shared" ca="1" si="7"/>
        <v/>
      </c>
      <c r="F39" s="134" t="str">
        <f t="shared" ca="1" si="11"/>
        <v/>
      </c>
      <c r="G39" s="135" t="str">
        <f t="shared" ca="1" si="3"/>
        <v/>
      </c>
      <c r="H39" s="150" t="str">
        <f t="shared" ca="1" si="8"/>
        <v/>
      </c>
      <c r="I39" s="136" t="str">
        <f t="shared" ca="1" si="9"/>
        <v/>
      </c>
      <c r="J39" s="136" t="str">
        <f t="shared" ca="1" si="12"/>
        <v/>
      </c>
      <c r="L39" s="69"/>
      <c r="M39" s="29"/>
      <c r="N39" s="13"/>
      <c r="O39" s="19"/>
      <c r="P39" s="76"/>
      <c r="Q39" s="14"/>
      <c r="R39" s="15"/>
      <c r="S39" s="68"/>
      <c r="T39" s="68"/>
      <c r="U39" s="68"/>
    </row>
    <row r="40" spans="1:21" x14ac:dyDescent="0.25">
      <c r="A40" s="129" t="str">
        <f t="shared" ca="1" si="4"/>
        <v/>
      </c>
      <c r="B40" s="130" t="str">
        <f t="shared" ca="1" si="5"/>
        <v/>
      </c>
      <c r="C40" s="131" t="str">
        <f t="shared" ca="1" si="6"/>
        <v/>
      </c>
      <c r="D40" s="132"/>
      <c r="E40" s="133" t="str">
        <f t="shared" ca="1" si="7"/>
        <v/>
      </c>
      <c r="F40" s="134" t="str">
        <f t="shared" ca="1" si="11"/>
        <v/>
      </c>
      <c r="G40" s="135" t="str">
        <f t="shared" ca="1" si="3"/>
        <v/>
      </c>
      <c r="H40" s="150" t="str">
        <f t="shared" ca="1" si="8"/>
        <v/>
      </c>
      <c r="I40" s="136" t="str">
        <f t="shared" ca="1" si="9"/>
        <v/>
      </c>
      <c r="J40" s="136" t="str">
        <f t="shared" ca="1" si="12"/>
        <v/>
      </c>
      <c r="L40" s="69"/>
      <c r="M40" s="29"/>
      <c r="N40" s="13"/>
      <c r="O40" s="19"/>
      <c r="P40" s="76"/>
      <c r="Q40" s="14"/>
      <c r="R40" s="15"/>
      <c r="S40" s="68"/>
      <c r="T40" s="68"/>
      <c r="U40" s="68"/>
    </row>
    <row r="41" spans="1:21" x14ac:dyDescent="0.25">
      <c r="A41" s="129" t="str">
        <f t="shared" ca="1" si="4"/>
        <v/>
      </c>
      <c r="B41" s="130" t="str">
        <f t="shared" ca="1" si="5"/>
        <v/>
      </c>
      <c r="C41" s="131" t="str">
        <f t="shared" ca="1" si="6"/>
        <v/>
      </c>
      <c r="D41" s="132"/>
      <c r="E41" s="133" t="str">
        <f t="shared" ca="1" si="7"/>
        <v/>
      </c>
      <c r="F41" s="134" t="str">
        <f t="shared" ca="1" si="11"/>
        <v/>
      </c>
      <c r="G41" s="135" t="str">
        <f t="shared" ca="1" si="3"/>
        <v/>
      </c>
      <c r="H41" s="150" t="str">
        <f t="shared" ca="1" si="8"/>
        <v/>
      </c>
      <c r="I41" s="136" t="str">
        <f t="shared" ca="1" si="9"/>
        <v/>
      </c>
      <c r="J41" s="136" t="str">
        <f t="shared" ca="1" si="12"/>
        <v/>
      </c>
      <c r="L41" s="69"/>
      <c r="M41" s="29"/>
      <c r="N41" s="13"/>
      <c r="O41" s="19"/>
      <c r="P41" s="76"/>
      <c r="Q41" s="14"/>
      <c r="R41" s="15"/>
      <c r="S41" s="68"/>
      <c r="T41" s="68"/>
      <c r="U41" s="68"/>
    </row>
    <row r="42" spans="1:21" x14ac:dyDescent="0.25">
      <c r="A42" s="129" t="str">
        <f t="shared" ca="1" si="4"/>
        <v/>
      </c>
      <c r="B42" s="130" t="str">
        <f t="shared" ca="1" si="5"/>
        <v/>
      </c>
      <c r="C42" s="131" t="str">
        <f t="shared" ca="1" si="6"/>
        <v/>
      </c>
      <c r="D42" s="132"/>
      <c r="E42" s="133" t="str">
        <f t="shared" ca="1" si="7"/>
        <v/>
      </c>
      <c r="F42" s="134" t="str">
        <f t="shared" ca="1" si="11"/>
        <v/>
      </c>
      <c r="G42" s="135" t="str">
        <f t="shared" ca="1" si="3"/>
        <v/>
      </c>
      <c r="H42" s="150" t="str">
        <f t="shared" ca="1" si="8"/>
        <v/>
      </c>
      <c r="I42" s="136" t="str">
        <f t="shared" ca="1" si="9"/>
        <v/>
      </c>
      <c r="J42" s="136" t="str">
        <f t="shared" ca="1" si="12"/>
        <v/>
      </c>
      <c r="L42" s="69"/>
      <c r="M42" s="29"/>
      <c r="N42" s="13"/>
      <c r="O42" s="19"/>
      <c r="P42" s="76"/>
      <c r="Q42" s="14"/>
      <c r="R42" s="15"/>
      <c r="S42" s="68"/>
      <c r="T42" s="68"/>
      <c r="U42" s="68"/>
    </row>
    <row r="43" spans="1:21" x14ac:dyDescent="0.25">
      <c r="A43" s="129" t="str">
        <f t="shared" ca="1" si="4"/>
        <v/>
      </c>
      <c r="B43" s="130" t="str">
        <f t="shared" ca="1" si="5"/>
        <v/>
      </c>
      <c r="C43" s="131" t="str">
        <f t="shared" ca="1" si="6"/>
        <v/>
      </c>
      <c r="D43" s="132"/>
      <c r="E43" s="133" t="str">
        <f t="shared" ca="1" si="7"/>
        <v/>
      </c>
      <c r="F43" s="134" t="str">
        <f t="shared" ca="1" si="11"/>
        <v/>
      </c>
      <c r="G43" s="135" t="str">
        <f t="shared" ca="1" si="3"/>
        <v/>
      </c>
      <c r="H43" s="150" t="str">
        <f t="shared" ca="1" si="8"/>
        <v/>
      </c>
      <c r="I43" s="136" t="str">
        <f t="shared" ca="1" si="9"/>
        <v/>
      </c>
      <c r="J43" s="136" t="str">
        <f t="shared" ca="1" si="12"/>
        <v/>
      </c>
      <c r="L43" s="69"/>
      <c r="M43" s="29"/>
      <c r="N43" s="13"/>
      <c r="O43" s="19"/>
      <c r="P43" s="76"/>
      <c r="Q43" s="14"/>
      <c r="R43" s="15"/>
      <c r="S43" s="68"/>
      <c r="T43" s="68"/>
      <c r="U43" s="68"/>
    </row>
    <row r="44" spans="1:21" x14ac:dyDescent="0.25">
      <c r="A44" s="129" t="str">
        <f t="shared" ca="1" si="4"/>
        <v/>
      </c>
      <c r="B44" s="130" t="str">
        <f t="shared" ca="1" si="5"/>
        <v/>
      </c>
      <c r="C44" s="131" t="str">
        <f t="shared" ca="1" si="6"/>
        <v/>
      </c>
      <c r="D44" s="132"/>
      <c r="E44" s="133" t="str">
        <f t="shared" ca="1" si="7"/>
        <v/>
      </c>
      <c r="F44" s="134" t="str">
        <f t="shared" ca="1" si="11"/>
        <v/>
      </c>
      <c r="G44" s="135" t="str">
        <f t="shared" ca="1" si="3"/>
        <v/>
      </c>
      <c r="H44" s="150" t="str">
        <f t="shared" ca="1" si="8"/>
        <v/>
      </c>
      <c r="I44" s="136" t="str">
        <f t="shared" ca="1" si="9"/>
        <v/>
      </c>
      <c r="J44" s="136" t="str">
        <f t="shared" ca="1" si="12"/>
        <v/>
      </c>
      <c r="L44" s="69"/>
      <c r="M44" s="29"/>
      <c r="N44" s="13"/>
      <c r="O44" s="19"/>
      <c r="P44" s="76"/>
      <c r="Q44" s="14"/>
      <c r="R44" s="15"/>
      <c r="S44" s="68"/>
      <c r="T44" s="68"/>
      <c r="U44" s="68"/>
    </row>
    <row r="45" spans="1:21" x14ac:dyDescent="0.25">
      <c r="A45" s="129" t="str">
        <f t="shared" ca="1" si="4"/>
        <v/>
      </c>
      <c r="B45" s="130" t="str">
        <f t="shared" ca="1" si="5"/>
        <v/>
      </c>
      <c r="C45" s="131" t="str">
        <f t="shared" ca="1" si="6"/>
        <v/>
      </c>
      <c r="D45" s="132"/>
      <c r="E45" s="133" t="str">
        <f t="shared" ca="1" si="7"/>
        <v/>
      </c>
      <c r="F45" s="134" t="str">
        <f t="shared" ca="1" si="11"/>
        <v/>
      </c>
      <c r="G45" s="135" t="str">
        <f t="shared" ca="1" si="3"/>
        <v/>
      </c>
      <c r="H45" s="150" t="str">
        <f t="shared" ca="1" si="8"/>
        <v/>
      </c>
      <c r="I45" s="136" t="str">
        <f t="shared" ca="1" si="9"/>
        <v/>
      </c>
      <c r="J45" s="136" t="str">
        <f t="shared" ca="1" si="12"/>
        <v/>
      </c>
      <c r="L45" s="69"/>
      <c r="M45" s="29"/>
      <c r="N45" s="13"/>
      <c r="O45" s="19"/>
      <c r="P45" s="76"/>
      <c r="Q45" s="14"/>
      <c r="R45" s="15"/>
      <c r="S45" s="68"/>
      <c r="T45" s="68"/>
      <c r="U45" s="68"/>
    </row>
    <row r="46" spans="1:21" x14ac:dyDescent="0.25">
      <c r="A46" s="129" t="str">
        <f t="shared" ca="1" si="4"/>
        <v/>
      </c>
      <c r="B46" s="130" t="str">
        <f t="shared" ca="1" si="5"/>
        <v/>
      </c>
      <c r="C46" s="131" t="str">
        <f t="shared" ca="1" si="6"/>
        <v/>
      </c>
      <c r="D46" s="132"/>
      <c r="E46" s="133" t="str">
        <f t="shared" ca="1" si="7"/>
        <v/>
      </c>
      <c r="F46" s="134" t="str">
        <f t="shared" ca="1" si="11"/>
        <v/>
      </c>
      <c r="G46" s="135" t="str">
        <f t="shared" ca="1" si="3"/>
        <v/>
      </c>
      <c r="H46" s="150" t="str">
        <f t="shared" ca="1" si="8"/>
        <v/>
      </c>
      <c r="I46" s="136" t="str">
        <f t="shared" ca="1" si="9"/>
        <v/>
      </c>
      <c r="J46" s="136" t="str">
        <f t="shared" ca="1" si="12"/>
        <v/>
      </c>
      <c r="L46" s="69"/>
      <c r="M46" s="29"/>
      <c r="N46" s="13"/>
      <c r="O46" s="19"/>
      <c r="P46" s="76"/>
      <c r="Q46" s="14"/>
      <c r="R46" s="15"/>
      <c r="S46" s="68"/>
      <c r="T46" s="68"/>
      <c r="U46" s="68"/>
    </row>
    <row r="47" spans="1:21" x14ac:dyDescent="0.25">
      <c r="A47" s="129" t="str">
        <f t="shared" ca="1" si="4"/>
        <v/>
      </c>
      <c r="B47" s="130" t="str">
        <f t="shared" ca="1" si="5"/>
        <v/>
      </c>
      <c r="C47" s="131" t="str">
        <f t="shared" ca="1" si="6"/>
        <v/>
      </c>
      <c r="D47" s="132"/>
      <c r="E47" s="133" t="str">
        <f t="shared" ca="1" si="7"/>
        <v/>
      </c>
      <c r="F47" s="134" t="str">
        <f t="shared" ca="1" si="11"/>
        <v/>
      </c>
      <c r="G47" s="135" t="str">
        <f t="shared" ca="1" si="3"/>
        <v/>
      </c>
      <c r="H47" s="150" t="str">
        <f t="shared" ca="1" si="8"/>
        <v/>
      </c>
      <c r="I47" s="136" t="str">
        <f t="shared" ca="1" si="9"/>
        <v/>
      </c>
      <c r="J47" s="136" t="str">
        <f t="shared" ca="1" si="12"/>
        <v/>
      </c>
      <c r="L47" s="69"/>
      <c r="M47" s="29"/>
      <c r="N47" s="13"/>
      <c r="O47" s="19"/>
      <c r="P47" s="76"/>
      <c r="Q47" s="14"/>
      <c r="R47" s="15"/>
      <c r="S47" s="68"/>
      <c r="T47" s="68"/>
      <c r="U47" s="68"/>
    </row>
    <row r="48" spans="1:21" x14ac:dyDescent="0.25">
      <c r="A48" s="129" t="str">
        <f t="shared" ca="1" si="4"/>
        <v/>
      </c>
      <c r="B48" s="130" t="str">
        <f t="shared" ca="1" si="5"/>
        <v/>
      </c>
      <c r="C48" s="131" t="str">
        <f t="shared" ca="1" si="6"/>
        <v/>
      </c>
      <c r="D48" s="132"/>
      <c r="E48" s="133" t="str">
        <f t="shared" ca="1" si="7"/>
        <v/>
      </c>
      <c r="F48" s="134" t="str">
        <f t="shared" ca="1" si="11"/>
        <v/>
      </c>
      <c r="G48" s="135" t="str">
        <f t="shared" ca="1" si="3"/>
        <v/>
      </c>
      <c r="H48" s="150" t="str">
        <f t="shared" ca="1" si="8"/>
        <v/>
      </c>
      <c r="I48" s="136" t="str">
        <f t="shared" ca="1" si="9"/>
        <v/>
      </c>
      <c r="J48" s="136" t="str">
        <f t="shared" ca="1" si="12"/>
        <v/>
      </c>
      <c r="L48" s="69"/>
      <c r="M48" s="29"/>
      <c r="N48" s="13"/>
      <c r="O48" s="19"/>
      <c r="P48" s="76"/>
      <c r="Q48" s="14"/>
      <c r="R48" s="15"/>
      <c r="S48" s="68"/>
      <c r="T48" s="68"/>
      <c r="U48" s="68"/>
    </row>
    <row r="49" spans="1:21" x14ac:dyDescent="0.25">
      <c r="A49" s="129" t="str">
        <f t="shared" ca="1" si="4"/>
        <v/>
      </c>
      <c r="B49" s="130" t="str">
        <f t="shared" ca="1" si="5"/>
        <v/>
      </c>
      <c r="C49" s="131" t="str">
        <f t="shared" ca="1" si="6"/>
        <v/>
      </c>
      <c r="D49" s="132"/>
      <c r="E49" s="133" t="str">
        <f t="shared" ca="1" si="7"/>
        <v/>
      </c>
      <c r="F49" s="134" t="str">
        <f t="shared" ca="1" si="11"/>
        <v/>
      </c>
      <c r="G49" s="135" t="str">
        <f t="shared" ca="1" si="3"/>
        <v/>
      </c>
      <c r="H49" s="150" t="str">
        <f t="shared" ca="1" si="8"/>
        <v/>
      </c>
      <c r="I49" s="136" t="str">
        <f t="shared" ca="1" si="9"/>
        <v/>
      </c>
      <c r="J49" s="136" t="str">
        <f t="shared" ca="1" si="12"/>
        <v/>
      </c>
      <c r="L49" s="69"/>
      <c r="M49" s="29"/>
      <c r="N49" s="13"/>
      <c r="O49" s="19"/>
      <c r="P49" s="76"/>
      <c r="Q49" s="14"/>
      <c r="R49" s="15"/>
      <c r="S49" s="68"/>
      <c r="T49" s="68"/>
      <c r="U49" s="68"/>
    </row>
    <row r="50" spans="1:21" x14ac:dyDescent="0.25">
      <c r="A50" s="129" t="str">
        <f t="shared" ca="1" si="4"/>
        <v/>
      </c>
      <c r="B50" s="130" t="str">
        <f t="shared" ca="1" si="5"/>
        <v/>
      </c>
      <c r="C50" s="131" t="str">
        <f t="shared" ca="1" si="6"/>
        <v/>
      </c>
      <c r="D50" s="132"/>
      <c r="E50" s="133" t="str">
        <f t="shared" ca="1" si="7"/>
        <v/>
      </c>
      <c r="F50" s="134" t="str">
        <f t="shared" ca="1" si="11"/>
        <v/>
      </c>
      <c r="G50" s="135" t="str">
        <f t="shared" ca="1" si="3"/>
        <v/>
      </c>
      <c r="H50" s="150" t="str">
        <f t="shared" ca="1" si="8"/>
        <v/>
      </c>
      <c r="I50" s="136" t="str">
        <f t="shared" ca="1" si="9"/>
        <v/>
      </c>
      <c r="J50" s="136" t="str">
        <f t="shared" ca="1" si="12"/>
        <v/>
      </c>
      <c r="L50" s="69"/>
      <c r="M50" s="29"/>
      <c r="N50" s="13"/>
      <c r="O50" s="19"/>
      <c r="P50" s="76"/>
      <c r="Q50" s="14"/>
      <c r="R50" s="15"/>
      <c r="S50" s="68"/>
      <c r="T50" s="68"/>
      <c r="U50" s="68"/>
    </row>
    <row r="51" spans="1:21" x14ac:dyDescent="0.25">
      <c r="A51" s="129" t="str">
        <f t="shared" ca="1" si="4"/>
        <v/>
      </c>
      <c r="B51" s="130" t="str">
        <f t="shared" ca="1" si="5"/>
        <v/>
      </c>
      <c r="C51" s="131" t="str">
        <f t="shared" ca="1" si="6"/>
        <v/>
      </c>
      <c r="D51" s="132"/>
      <c r="E51" s="133" t="str">
        <f t="shared" ca="1" si="7"/>
        <v/>
      </c>
      <c r="F51" s="134" t="str">
        <f t="shared" ca="1" si="11"/>
        <v/>
      </c>
      <c r="G51" s="135" t="str">
        <f t="shared" ca="1" si="3"/>
        <v/>
      </c>
      <c r="H51" s="150" t="str">
        <f t="shared" ca="1" si="8"/>
        <v/>
      </c>
      <c r="I51" s="136" t="str">
        <f t="shared" ca="1" si="9"/>
        <v/>
      </c>
      <c r="J51" s="136" t="str">
        <f t="shared" ca="1" si="12"/>
        <v/>
      </c>
      <c r="L51" s="69"/>
      <c r="M51" s="29"/>
      <c r="N51" s="13"/>
      <c r="O51" s="19"/>
      <c r="P51" s="76"/>
      <c r="Q51" s="14"/>
      <c r="R51" s="15"/>
      <c r="S51" s="68"/>
      <c r="T51" s="68"/>
      <c r="U51" s="68"/>
    </row>
    <row r="52" spans="1:21" x14ac:dyDescent="0.25">
      <c r="A52" s="129" t="str">
        <f t="shared" ca="1" si="4"/>
        <v/>
      </c>
      <c r="B52" s="130" t="str">
        <f t="shared" ca="1" si="5"/>
        <v/>
      </c>
      <c r="C52" s="131" t="str">
        <f t="shared" ca="1" si="6"/>
        <v/>
      </c>
      <c r="D52" s="132"/>
      <c r="E52" s="133" t="str">
        <f t="shared" ca="1" si="7"/>
        <v/>
      </c>
      <c r="F52" s="134" t="str">
        <f t="shared" ca="1" si="11"/>
        <v/>
      </c>
      <c r="G52" s="135" t="str">
        <f t="shared" ca="1" si="3"/>
        <v/>
      </c>
      <c r="H52" s="150" t="str">
        <f t="shared" ca="1" si="8"/>
        <v/>
      </c>
      <c r="I52" s="136" t="str">
        <f t="shared" ca="1" si="9"/>
        <v/>
      </c>
      <c r="J52" s="136" t="str">
        <f t="shared" ca="1" si="12"/>
        <v/>
      </c>
      <c r="L52" s="69"/>
      <c r="M52" s="29"/>
      <c r="N52" s="13"/>
      <c r="O52" s="19"/>
      <c r="P52" s="76"/>
      <c r="Q52" s="14"/>
      <c r="R52" s="15"/>
      <c r="S52" s="68"/>
      <c r="T52" s="68"/>
      <c r="U52" s="68"/>
    </row>
    <row r="53" spans="1:21" x14ac:dyDescent="0.25">
      <c r="A53" s="129" t="str">
        <f t="shared" ca="1" si="4"/>
        <v/>
      </c>
      <c r="B53" s="130" t="str">
        <f t="shared" ca="1" si="5"/>
        <v/>
      </c>
      <c r="C53" s="131" t="str">
        <f t="shared" ca="1" si="6"/>
        <v/>
      </c>
      <c r="D53" s="132"/>
      <c r="E53" s="133" t="str">
        <f t="shared" ca="1" si="7"/>
        <v/>
      </c>
      <c r="F53" s="134" t="str">
        <f t="shared" ca="1" si="11"/>
        <v/>
      </c>
      <c r="G53" s="135" t="str">
        <f t="shared" ca="1" si="3"/>
        <v/>
      </c>
      <c r="H53" s="150" t="str">
        <f t="shared" ca="1" si="8"/>
        <v/>
      </c>
      <c r="I53" s="136" t="str">
        <f t="shared" ca="1" si="9"/>
        <v/>
      </c>
      <c r="J53" s="136" t="str">
        <f t="shared" ca="1" si="12"/>
        <v/>
      </c>
      <c r="L53" s="69"/>
      <c r="M53" s="29"/>
      <c r="N53" s="13"/>
      <c r="O53" s="19"/>
      <c r="P53" s="76"/>
      <c r="Q53" s="14"/>
      <c r="R53" s="15"/>
      <c r="S53" s="68"/>
      <c r="T53" s="68"/>
      <c r="U53" s="68"/>
    </row>
    <row r="54" spans="1:21" x14ac:dyDescent="0.25">
      <c r="A54" s="129" t="str">
        <f t="shared" ca="1" si="4"/>
        <v/>
      </c>
      <c r="B54" s="130" t="str">
        <f t="shared" ca="1" si="5"/>
        <v/>
      </c>
      <c r="C54" s="131" t="str">
        <f t="shared" ca="1" si="6"/>
        <v/>
      </c>
      <c r="D54" s="132"/>
      <c r="E54" s="133" t="str">
        <f t="shared" ca="1" si="7"/>
        <v/>
      </c>
      <c r="F54" s="134" t="str">
        <f t="shared" ca="1" si="11"/>
        <v/>
      </c>
      <c r="G54" s="135" t="str">
        <f t="shared" ca="1" si="3"/>
        <v/>
      </c>
      <c r="H54" s="150" t="str">
        <f t="shared" ca="1" si="8"/>
        <v/>
      </c>
      <c r="I54" s="136" t="str">
        <f t="shared" ca="1" si="9"/>
        <v/>
      </c>
      <c r="J54" s="136" t="str">
        <f t="shared" ca="1" si="12"/>
        <v/>
      </c>
      <c r="L54" s="69"/>
      <c r="M54" s="29"/>
      <c r="N54" s="13"/>
      <c r="O54" s="19"/>
      <c r="P54" s="76"/>
      <c r="Q54" s="14"/>
      <c r="R54" s="15"/>
      <c r="S54" s="68"/>
      <c r="T54" s="68"/>
      <c r="U54" s="68"/>
    </row>
    <row r="55" spans="1:21" x14ac:dyDescent="0.25">
      <c r="A55" s="129" t="str">
        <f t="shared" ca="1" si="4"/>
        <v/>
      </c>
      <c r="B55" s="130" t="str">
        <f t="shared" ca="1" si="5"/>
        <v/>
      </c>
      <c r="C55" s="131" t="str">
        <f t="shared" ca="1" si="6"/>
        <v/>
      </c>
      <c r="D55" s="132"/>
      <c r="E55" s="133" t="str">
        <f t="shared" ca="1" si="7"/>
        <v/>
      </c>
      <c r="F55" s="134" t="str">
        <f t="shared" ca="1" si="11"/>
        <v/>
      </c>
      <c r="G55" s="135" t="str">
        <f t="shared" ca="1" si="3"/>
        <v/>
      </c>
      <c r="H55" s="150" t="str">
        <f t="shared" ca="1" si="8"/>
        <v/>
      </c>
      <c r="I55" s="136" t="str">
        <f t="shared" ca="1" si="9"/>
        <v/>
      </c>
      <c r="J55" s="136" t="str">
        <f t="shared" ca="1" si="12"/>
        <v/>
      </c>
      <c r="L55" s="69"/>
      <c r="M55" s="29"/>
      <c r="N55" s="13"/>
      <c r="O55" s="19"/>
      <c r="P55" s="76"/>
      <c r="Q55" s="14"/>
      <c r="R55" s="15"/>
      <c r="S55" s="68"/>
      <c r="T55" s="68"/>
      <c r="U55" s="68"/>
    </row>
    <row r="56" spans="1:21" x14ac:dyDescent="0.25">
      <c r="A56" s="129" t="str">
        <f t="shared" ca="1" si="4"/>
        <v/>
      </c>
      <c r="B56" s="130" t="str">
        <f t="shared" ca="1" si="5"/>
        <v/>
      </c>
      <c r="C56" s="131" t="str">
        <f t="shared" ca="1" si="6"/>
        <v/>
      </c>
      <c r="D56" s="132"/>
      <c r="E56" s="133" t="str">
        <f t="shared" ca="1" si="7"/>
        <v/>
      </c>
      <c r="F56" s="134" t="str">
        <f t="shared" ca="1" si="11"/>
        <v/>
      </c>
      <c r="G56" s="135" t="str">
        <f t="shared" ca="1" si="3"/>
        <v/>
      </c>
      <c r="H56" s="150" t="str">
        <f t="shared" ca="1" si="8"/>
        <v/>
      </c>
      <c r="I56" s="136" t="str">
        <f t="shared" ca="1" si="9"/>
        <v/>
      </c>
      <c r="J56" s="136" t="str">
        <f t="shared" ca="1" si="12"/>
        <v/>
      </c>
      <c r="L56" s="69"/>
      <c r="M56" s="29"/>
      <c r="N56" s="13"/>
      <c r="O56" s="19"/>
      <c r="P56" s="76"/>
      <c r="Q56" s="14"/>
      <c r="R56" s="15"/>
      <c r="S56" s="68"/>
      <c r="T56" s="68"/>
      <c r="U56" s="68"/>
    </row>
    <row r="57" spans="1:21" x14ac:dyDescent="0.25">
      <c r="A57" s="129" t="str">
        <f t="shared" ca="1" si="4"/>
        <v/>
      </c>
      <c r="B57" s="130" t="str">
        <f t="shared" ca="1" si="5"/>
        <v/>
      </c>
      <c r="C57" s="131" t="str">
        <f t="shared" ca="1" si="6"/>
        <v/>
      </c>
      <c r="D57" s="132"/>
      <c r="E57" s="133" t="str">
        <f t="shared" ca="1" si="7"/>
        <v/>
      </c>
      <c r="F57" s="134" t="str">
        <f t="shared" ca="1" si="11"/>
        <v/>
      </c>
      <c r="G57" s="135" t="str">
        <f t="shared" ca="1" si="3"/>
        <v/>
      </c>
      <c r="H57" s="150" t="str">
        <f t="shared" ca="1" si="8"/>
        <v/>
      </c>
      <c r="I57" s="136" t="str">
        <f t="shared" ca="1" si="9"/>
        <v/>
      </c>
      <c r="J57" s="136" t="str">
        <f t="shared" ca="1" si="12"/>
        <v/>
      </c>
      <c r="L57" s="69"/>
      <c r="M57" s="29"/>
      <c r="N57" s="13"/>
      <c r="O57" s="19"/>
      <c r="P57" s="76"/>
      <c r="Q57" s="14"/>
      <c r="R57" s="15"/>
      <c r="S57" s="68"/>
      <c r="T57" s="68"/>
      <c r="U57" s="68"/>
    </row>
    <row r="58" spans="1:21" x14ac:dyDescent="0.25">
      <c r="A58" s="129" t="str">
        <f t="shared" ca="1" si="4"/>
        <v/>
      </c>
      <c r="B58" s="130" t="str">
        <f t="shared" ca="1" si="5"/>
        <v/>
      </c>
      <c r="C58" s="131" t="str">
        <f t="shared" ca="1" si="6"/>
        <v/>
      </c>
      <c r="D58" s="132"/>
      <c r="E58" s="133" t="str">
        <f t="shared" ca="1" si="7"/>
        <v/>
      </c>
      <c r="F58" s="134" t="str">
        <f t="shared" ca="1" si="11"/>
        <v/>
      </c>
      <c r="G58" s="135" t="str">
        <f t="shared" ca="1" si="3"/>
        <v/>
      </c>
      <c r="H58" s="150" t="str">
        <f t="shared" ca="1" si="8"/>
        <v/>
      </c>
      <c r="I58" s="136" t="str">
        <f t="shared" ca="1" si="9"/>
        <v/>
      </c>
      <c r="J58" s="136" t="str">
        <f t="shared" ca="1" si="12"/>
        <v/>
      </c>
      <c r="L58" s="69"/>
      <c r="M58" s="29"/>
      <c r="N58" s="13"/>
      <c r="O58" s="19"/>
      <c r="P58" s="76"/>
      <c r="Q58" s="14"/>
      <c r="R58" s="15"/>
      <c r="S58" s="68"/>
      <c r="T58" s="68"/>
      <c r="U58" s="68"/>
    </row>
    <row r="59" spans="1:21" x14ac:dyDescent="0.25">
      <c r="A59" s="129" t="str">
        <f t="shared" ca="1" si="4"/>
        <v/>
      </c>
      <c r="B59" s="130" t="str">
        <f t="shared" ca="1" si="5"/>
        <v/>
      </c>
      <c r="C59" s="131" t="str">
        <f t="shared" ca="1" si="6"/>
        <v/>
      </c>
      <c r="D59" s="132"/>
      <c r="E59" s="133" t="str">
        <f t="shared" ca="1" si="7"/>
        <v/>
      </c>
      <c r="F59" s="134" t="str">
        <f t="shared" ca="1" si="11"/>
        <v/>
      </c>
      <c r="G59" s="135" t="str">
        <f t="shared" ca="1" si="3"/>
        <v/>
      </c>
      <c r="H59" s="150" t="str">
        <f t="shared" ca="1" si="8"/>
        <v/>
      </c>
      <c r="I59" s="136" t="str">
        <f t="shared" ca="1" si="9"/>
        <v/>
      </c>
      <c r="J59" s="136" t="str">
        <f t="shared" ca="1" si="12"/>
        <v/>
      </c>
      <c r="L59" s="69"/>
      <c r="M59" s="29"/>
      <c r="N59" s="13"/>
      <c r="O59" s="19"/>
      <c r="P59" s="76"/>
      <c r="Q59" s="14"/>
      <c r="R59" s="15"/>
      <c r="S59" s="68"/>
      <c r="T59" s="68"/>
      <c r="U59" s="68"/>
    </row>
    <row r="60" spans="1:21" x14ac:dyDescent="0.25">
      <c r="A60" s="129" t="str">
        <f t="shared" ca="1" si="4"/>
        <v/>
      </c>
      <c r="B60" s="130" t="str">
        <f t="shared" ca="1" si="5"/>
        <v/>
      </c>
      <c r="C60" s="131" t="str">
        <f t="shared" ca="1" si="6"/>
        <v/>
      </c>
      <c r="D60" s="132"/>
      <c r="E60" s="133" t="str">
        <f t="shared" ca="1" si="7"/>
        <v/>
      </c>
      <c r="F60" s="134" t="str">
        <f t="shared" ca="1" si="11"/>
        <v/>
      </c>
      <c r="G60" s="135" t="str">
        <f t="shared" ca="1" si="3"/>
        <v/>
      </c>
      <c r="H60" s="150" t="str">
        <f t="shared" ca="1" si="8"/>
        <v/>
      </c>
      <c r="I60" s="136" t="str">
        <f t="shared" ca="1" si="9"/>
        <v/>
      </c>
      <c r="J60" s="136" t="str">
        <f t="shared" ca="1" si="12"/>
        <v/>
      </c>
      <c r="L60" s="69"/>
      <c r="M60" s="29"/>
      <c r="N60" s="13"/>
      <c r="O60" s="19"/>
      <c r="P60" s="76"/>
      <c r="Q60" s="14"/>
      <c r="R60" s="15"/>
      <c r="S60" s="68"/>
      <c r="T60" s="68"/>
      <c r="U60" s="68"/>
    </row>
    <row r="61" spans="1:21" x14ac:dyDescent="0.25">
      <c r="A61" s="129" t="str">
        <f t="shared" ca="1" si="4"/>
        <v/>
      </c>
      <c r="B61" s="130" t="str">
        <f t="shared" ca="1" si="5"/>
        <v/>
      </c>
      <c r="C61" s="131" t="str">
        <f t="shared" ca="1" si="6"/>
        <v/>
      </c>
      <c r="D61" s="132"/>
      <c r="E61" s="133" t="str">
        <f t="shared" ca="1" si="7"/>
        <v/>
      </c>
      <c r="F61" s="134" t="str">
        <f t="shared" ca="1" si="11"/>
        <v/>
      </c>
      <c r="G61" s="135" t="str">
        <f t="shared" ca="1" si="3"/>
        <v/>
      </c>
      <c r="H61" s="150" t="str">
        <f t="shared" ca="1" si="8"/>
        <v/>
      </c>
      <c r="I61" s="136" t="str">
        <f t="shared" ca="1" si="9"/>
        <v/>
      </c>
      <c r="J61" s="136" t="str">
        <f t="shared" ca="1" si="12"/>
        <v/>
      </c>
      <c r="L61" s="69"/>
      <c r="M61" s="29"/>
      <c r="N61" s="13"/>
      <c r="O61" s="19"/>
      <c r="P61" s="76"/>
      <c r="Q61" s="14"/>
      <c r="R61" s="15"/>
      <c r="S61" s="68"/>
      <c r="T61" s="68"/>
      <c r="U61" s="68"/>
    </row>
    <row r="62" spans="1:21" x14ac:dyDescent="0.25">
      <c r="A62" s="129" t="str">
        <f t="shared" ca="1" si="4"/>
        <v/>
      </c>
      <c r="B62" s="130" t="str">
        <f t="shared" ca="1" si="5"/>
        <v/>
      </c>
      <c r="C62" s="131" t="str">
        <f t="shared" ca="1" si="6"/>
        <v/>
      </c>
      <c r="D62" s="132"/>
      <c r="E62" s="133" t="str">
        <f t="shared" ca="1" si="7"/>
        <v/>
      </c>
      <c r="F62" s="134" t="str">
        <f t="shared" ca="1" si="11"/>
        <v/>
      </c>
      <c r="G62" s="135" t="str">
        <f t="shared" ca="1" si="3"/>
        <v/>
      </c>
      <c r="H62" s="150" t="str">
        <f t="shared" ca="1" si="8"/>
        <v/>
      </c>
      <c r="I62" s="136" t="str">
        <f t="shared" ca="1" si="9"/>
        <v/>
      </c>
      <c r="J62" s="136" t="str">
        <f t="shared" ca="1" si="12"/>
        <v/>
      </c>
      <c r="L62" s="69"/>
      <c r="M62" s="29"/>
      <c r="N62" s="13"/>
      <c r="O62" s="19"/>
      <c r="P62" s="76"/>
      <c r="Q62" s="14"/>
      <c r="R62" s="15"/>
      <c r="S62" s="68"/>
      <c r="T62" s="68"/>
      <c r="U62" s="68"/>
    </row>
    <row r="63" spans="1:21" x14ac:dyDescent="0.25">
      <c r="A63" s="129" t="str">
        <f t="shared" ca="1" si="4"/>
        <v/>
      </c>
      <c r="B63" s="130" t="str">
        <f t="shared" ca="1" si="5"/>
        <v/>
      </c>
      <c r="C63" s="131" t="str">
        <f t="shared" ca="1" si="6"/>
        <v/>
      </c>
      <c r="D63" s="132"/>
      <c r="E63" s="133" t="str">
        <f t="shared" ca="1" si="7"/>
        <v/>
      </c>
      <c r="F63" s="134" t="str">
        <f t="shared" ca="1" si="11"/>
        <v/>
      </c>
      <c r="G63" s="135" t="str">
        <f t="shared" ca="1" si="3"/>
        <v/>
      </c>
      <c r="H63" s="150" t="str">
        <f t="shared" ca="1" si="8"/>
        <v/>
      </c>
      <c r="I63" s="136" t="str">
        <f t="shared" ca="1" si="9"/>
        <v/>
      </c>
      <c r="J63" s="136" t="str">
        <f t="shared" ca="1" si="12"/>
        <v/>
      </c>
      <c r="L63" s="69"/>
      <c r="M63" s="29"/>
      <c r="N63" s="13"/>
      <c r="O63" s="19"/>
      <c r="P63" s="76"/>
      <c r="Q63" s="14"/>
      <c r="R63" s="15"/>
      <c r="S63" s="68"/>
      <c r="T63" s="68"/>
      <c r="U63" s="68"/>
    </row>
    <row r="64" spans="1:21" x14ac:dyDescent="0.25">
      <c r="A64" s="129" t="str">
        <f t="shared" ca="1" si="4"/>
        <v/>
      </c>
      <c r="B64" s="130" t="str">
        <f t="shared" ca="1" si="5"/>
        <v/>
      </c>
      <c r="C64" s="131" t="str">
        <f t="shared" ca="1" si="6"/>
        <v/>
      </c>
      <c r="D64" s="132"/>
      <c r="E64" s="133" t="str">
        <f t="shared" ca="1" si="7"/>
        <v/>
      </c>
      <c r="F64" s="134" t="str">
        <f t="shared" ca="1" si="11"/>
        <v/>
      </c>
      <c r="G64" s="135" t="str">
        <f t="shared" ca="1" si="3"/>
        <v/>
      </c>
      <c r="H64" s="150" t="str">
        <f t="shared" ca="1" si="8"/>
        <v/>
      </c>
      <c r="I64" s="136" t="str">
        <f t="shared" ca="1" si="9"/>
        <v/>
      </c>
      <c r="J64" s="136" t="str">
        <f t="shared" ca="1" si="12"/>
        <v/>
      </c>
      <c r="L64" s="69"/>
      <c r="M64" s="29"/>
      <c r="N64" s="13"/>
      <c r="O64" s="19"/>
      <c r="P64" s="76"/>
      <c r="Q64" s="14"/>
      <c r="R64" s="15"/>
      <c r="S64" s="68"/>
      <c r="T64" s="68"/>
      <c r="U64" s="68"/>
    </row>
    <row r="65" spans="1:21" x14ac:dyDescent="0.25">
      <c r="A65" s="129" t="str">
        <f t="shared" ca="1" si="4"/>
        <v/>
      </c>
      <c r="B65" s="130" t="str">
        <f t="shared" ca="1" si="5"/>
        <v/>
      </c>
      <c r="C65" s="131" t="str">
        <f t="shared" ca="1" si="6"/>
        <v/>
      </c>
      <c r="D65" s="132"/>
      <c r="E65" s="133" t="str">
        <f t="shared" ca="1" si="7"/>
        <v/>
      </c>
      <c r="F65" s="134" t="str">
        <f t="shared" ca="1" si="11"/>
        <v/>
      </c>
      <c r="G65" s="135" t="str">
        <f t="shared" ca="1" si="3"/>
        <v/>
      </c>
      <c r="H65" s="150" t="str">
        <f t="shared" ca="1" si="8"/>
        <v/>
      </c>
      <c r="I65" s="136" t="str">
        <f t="shared" ca="1" si="9"/>
        <v/>
      </c>
      <c r="J65" s="136" t="str">
        <f t="shared" ca="1" si="12"/>
        <v/>
      </c>
      <c r="L65" s="69"/>
      <c r="M65" s="29"/>
      <c r="N65" s="13"/>
      <c r="O65" s="19"/>
      <c r="P65" s="76"/>
      <c r="Q65" s="14"/>
      <c r="R65" s="15"/>
      <c r="S65" s="68"/>
      <c r="T65" s="68"/>
      <c r="U65" s="68"/>
    </row>
    <row r="66" spans="1:21" x14ac:dyDescent="0.25">
      <c r="A66" s="129" t="str">
        <f t="shared" ca="1" si="4"/>
        <v/>
      </c>
      <c r="B66" s="130" t="str">
        <f t="shared" ca="1" si="5"/>
        <v/>
      </c>
      <c r="C66" s="131" t="str">
        <f t="shared" ca="1" si="6"/>
        <v/>
      </c>
      <c r="D66" s="132"/>
      <c r="E66" s="133" t="str">
        <f t="shared" ca="1" si="7"/>
        <v/>
      </c>
      <c r="F66" s="134" t="str">
        <f t="shared" ca="1" si="11"/>
        <v/>
      </c>
      <c r="G66" s="135" t="str">
        <f t="shared" ca="1" si="3"/>
        <v/>
      </c>
      <c r="H66" s="150" t="str">
        <f t="shared" ca="1" si="8"/>
        <v/>
      </c>
      <c r="I66" s="136" t="str">
        <f t="shared" ca="1" si="9"/>
        <v/>
      </c>
      <c r="J66" s="136" t="str">
        <f t="shared" ca="1" si="12"/>
        <v/>
      </c>
      <c r="L66" s="69"/>
      <c r="M66" s="29"/>
      <c r="N66" s="13"/>
      <c r="O66" s="19"/>
      <c r="P66" s="76"/>
      <c r="Q66" s="14"/>
      <c r="R66" s="15"/>
      <c r="S66" s="68"/>
      <c r="T66" s="68"/>
      <c r="U66" s="68"/>
    </row>
    <row r="67" spans="1:21" x14ac:dyDescent="0.25">
      <c r="A67" s="129" t="str">
        <f t="shared" ca="1" si="4"/>
        <v/>
      </c>
      <c r="B67" s="130" t="str">
        <f t="shared" ca="1" si="5"/>
        <v/>
      </c>
      <c r="C67" s="131" t="str">
        <f t="shared" ca="1" si="6"/>
        <v/>
      </c>
      <c r="D67" s="132"/>
      <c r="E67" s="133" t="str">
        <f t="shared" ca="1" si="7"/>
        <v/>
      </c>
      <c r="F67" s="134" t="str">
        <f t="shared" ca="1" si="11"/>
        <v/>
      </c>
      <c r="G67" s="135" t="str">
        <f t="shared" ca="1" si="3"/>
        <v/>
      </c>
      <c r="H67" s="150" t="str">
        <f t="shared" ca="1" si="8"/>
        <v/>
      </c>
      <c r="I67" s="136" t="str">
        <f t="shared" ca="1" si="9"/>
        <v/>
      </c>
      <c r="J67" s="136" t="str">
        <f t="shared" ca="1" si="12"/>
        <v/>
      </c>
      <c r="L67" s="69"/>
      <c r="M67" s="29"/>
      <c r="N67" s="13"/>
      <c r="O67" s="19"/>
      <c r="P67" s="76"/>
      <c r="Q67" s="14"/>
      <c r="R67" s="15"/>
      <c r="S67" s="68"/>
      <c r="T67" s="68"/>
      <c r="U67" s="68"/>
    </row>
    <row r="68" spans="1:21" x14ac:dyDescent="0.25">
      <c r="A68" s="129" t="str">
        <f t="shared" ca="1" si="4"/>
        <v/>
      </c>
      <c r="B68" s="130" t="str">
        <f t="shared" ca="1" si="5"/>
        <v/>
      </c>
      <c r="C68" s="131" t="str">
        <f t="shared" ca="1" si="6"/>
        <v/>
      </c>
      <c r="D68" s="132"/>
      <c r="E68" s="133" t="str">
        <f t="shared" ca="1" si="7"/>
        <v/>
      </c>
      <c r="F68" s="134" t="str">
        <f t="shared" ca="1" si="11"/>
        <v/>
      </c>
      <c r="G68" s="135" t="str">
        <f t="shared" ca="1" si="3"/>
        <v/>
      </c>
      <c r="H68" s="150" t="str">
        <f t="shared" ca="1" si="8"/>
        <v/>
      </c>
      <c r="I68" s="136" t="str">
        <f t="shared" ca="1" si="9"/>
        <v/>
      </c>
      <c r="J68" s="136" t="str">
        <f t="shared" ca="1" si="12"/>
        <v/>
      </c>
      <c r="L68" s="69"/>
      <c r="M68" s="29"/>
      <c r="N68" s="13"/>
      <c r="O68" s="19"/>
      <c r="P68" s="76"/>
      <c r="Q68" s="14"/>
      <c r="R68" s="15"/>
      <c r="S68" s="68"/>
      <c r="T68" s="68"/>
      <c r="U68" s="68"/>
    </row>
    <row r="69" spans="1:21" x14ac:dyDescent="0.25">
      <c r="A69" s="129" t="str">
        <f t="shared" ca="1" si="4"/>
        <v/>
      </c>
      <c r="B69" s="130" t="str">
        <f t="shared" ca="1" si="5"/>
        <v/>
      </c>
      <c r="C69" s="131" t="str">
        <f t="shared" ca="1" si="6"/>
        <v/>
      </c>
      <c r="D69" s="132"/>
      <c r="E69" s="133" t="str">
        <f t="shared" ca="1" si="7"/>
        <v/>
      </c>
      <c r="F69" s="134" t="str">
        <f t="shared" ca="1" si="11"/>
        <v/>
      </c>
      <c r="G69" s="135" t="str">
        <f t="shared" ca="1" si="3"/>
        <v/>
      </c>
      <c r="H69" s="150" t="str">
        <f t="shared" ca="1" si="8"/>
        <v/>
      </c>
      <c r="I69" s="136" t="str">
        <f t="shared" ca="1" si="9"/>
        <v/>
      </c>
      <c r="J69" s="136" t="str">
        <f t="shared" ca="1" si="12"/>
        <v/>
      </c>
      <c r="L69" s="69"/>
      <c r="M69" s="29"/>
      <c r="N69" s="13"/>
      <c r="O69" s="19"/>
      <c r="P69" s="76"/>
      <c r="Q69" s="14"/>
      <c r="R69" s="15"/>
      <c r="S69" s="68"/>
      <c r="T69" s="68"/>
      <c r="U69" s="68"/>
    </row>
    <row r="70" spans="1:21" x14ac:dyDescent="0.25">
      <c r="A70" s="129" t="str">
        <f t="shared" ca="1" si="4"/>
        <v/>
      </c>
      <c r="B70" s="130" t="str">
        <f t="shared" ca="1" si="5"/>
        <v/>
      </c>
      <c r="C70" s="131" t="str">
        <f t="shared" ca="1" si="6"/>
        <v/>
      </c>
      <c r="D70" s="132"/>
      <c r="E70" s="133" t="str">
        <f t="shared" ca="1" si="7"/>
        <v/>
      </c>
      <c r="F70" s="134" t="str">
        <f t="shared" ca="1" si="11"/>
        <v/>
      </c>
      <c r="G70" s="135" t="str">
        <f t="shared" ca="1" si="3"/>
        <v/>
      </c>
      <c r="H70" s="150" t="str">
        <f t="shared" ca="1" si="8"/>
        <v/>
      </c>
      <c r="I70" s="136" t="str">
        <f t="shared" ca="1" si="9"/>
        <v/>
      </c>
      <c r="J70" s="136" t="str">
        <f t="shared" ca="1" si="12"/>
        <v/>
      </c>
      <c r="L70" s="69"/>
      <c r="M70" s="29"/>
      <c r="N70" s="13"/>
      <c r="O70" s="19"/>
      <c r="P70" s="76"/>
      <c r="Q70" s="14"/>
      <c r="R70" s="15"/>
      <c r="S70" s="68"/>
      <c r="T70" s="68"/>
      <c r="U70" s="68"/>
    </row>
    <row r="71" spans="1:21" x14ac:dyDescent="0.25">
      <c r="A71" s="129" t="str">
        <f t="shared" ca="1" si="4"/>
        <v/>
      </c>
      <c r="B71" s="130" t="str">
        <f t="shared" ca="1" si="5"/>
        <v/>
      </c>
      <c r="C71" s="131" t="str">
        <f t="shared" ca="1" si="6"/>
        <v/>
      </c>
      <c r="D71" s="132"/>
      <c r="E71" s="133" t="str">
        <f t="shared" ca="1" si="7"/>
        <v/>
      </c>
      <c r="F71" s="134" t="str">
        <f t="shared" ca="1" si="11"/>
        <v/>
      </c>
      <c r="G71" s="135" t="str">
        <f t="shared" ca="1" si="3"/>
        <v/>
      </c>
      <c r="H71" s="150" t="str">
        <f t="shared" ca="1" si="8"/>
        <v/>
      </c>
      <c r="I71" s="136" t="str">
        <f t="shared" ca="1" si="9"/>
        <v/>
      </c>
      <c r="J71" s="136" t="str">
        <f t="shared" ca="1" si="12"/>
        <v/>
      </c>
      <c r="L71" s="69"/>
      <c r="M71" s="29"/>
      <c r="N71" s="13"/>
      <c r="O71" s="19"/>
      <c r="P71" s="76"/>
      <c r="Q71" s="14"/>
      <c r="R71" s="15"/>
      <c r="S71" s="68"/>
      <c r="T71" s="68"/>
      <c r="U71" s="68"/>
    </row>
    <row r="72" spans="1:21" x14ac:dyDescent="0.25">
      <c r="A72" s="129" t="str">
        <f t="shared" ca="1" si="4"/>
        <v/>
      </c>
      <c r="B72" s="130" t="str">
        <f t="shared" ca="1" si="5"/>
        <v/>
      </c>
      <c r="C72" s="131" t="str">
        <f t="shared" ca="1" si="6"/>
        <v/>
      </c>
      <c r="D72" s="132"/>
      <c r="E72" s="133" t="str">
        <f t="shared" ca="1" si="7"/>
        <v/>
      </c>
      <c r="F72" s="134" t="str">
        <f t="shared" ca="1" si="11"/>
        <v/>
      </c>
      <c r="G72" s="135" t="str">
        <f t="shared" ref="G72:G135" ca="1" si="13">IF(OR(ISBLANK(INDIRECT("L"&amp;ROW())),ISBLANK(INDIRECT("M"&amp;ROW())),ISBLANK(APP_Datum_ab)),"",APP_Datum_ab)</f>
        <v/>
      </c>
      <c r="H72" s="150" t="str">
        <f t="shared" ca="1" si="8"/>
        <v/>
      </c>
      <c r="I72" s="136" t="str">
        <f t="shared" ca="1" si="9"/>
        <v/>
      </c>
      <c r="J72" s="136" t="str">
        <f t="shared" ca="1" si="12"/>
        <v/>
      </c>
      <c r="L72" s="69"/>
      <c r="M72" s="29"/>
      <c r="N72" s="13"/>
      <c r="O72" s="19"/>
      <c r="P72" s="76"/>
      <c r="Q72" s="14"/>
      <c r="R72" s="15"/>
      <c r="S72" s="68"/>
      <c r="T72" s="68"/>
      <c r="U72" s="68"/>
    </row>
    <row r="73" spans="1:21" x14ac:dyDescent="0.25">
      <c r="A73" s="129" t="str">
        <f t="shared" ca="1" si="4"/>
        <v/>
      </c>
      <c r="B73" s="130" t="str">
        <f t="shared" ca="1" si="5"/>
        <v/>
      </c>
      <c r="C73" s="131" t="str">
        <f t="shared" ca="1" si="6"/>
        <v/>
      </c>
      <c r="D73" s="132"/>
      <c r="E73" s="133" t="str">
        <f t="shared" ca="1" si="7"/>
        <v/>
      </c>
      <c r="F73" s="134" t="str">
        <f t="shared" ca="1" si="11"/>
        <v/>
      </c>
      <c r="G73" s="135" t="str">
        <f t="shared" ca="1" si="13"/>
        <v/>
      </c>
      <c r="H73" s="150" t="str">
        <f t="shared" ca="1" si="8"/>
        <v/>
      </c>
      <c r="I73" s="136" t="str">
        <f t="shared" ca="1" si="9"/>
        <v/>
      </c>
      <c r="J73" s="136" t="str">
        <f t="shared" ca="1" si="12"/>
        <v/>
      </c>
      <c r="L73" s="69"/>
      <c r="M73" s="29"/>
      <c r="N73" s="13"/>
      <c r="O73" s="19"/>
      <c r="P73" s="76"/>
      <c r="Q73" s="14"/>
      <c r="R73" s="15"/>
      <c r="S73" s="68"/>
      <c r="T73" s="68"/>
      <c r="U73" s="68"/>
    </row>
    <row r="74" spans="1:21" x14ac:dyDescent="0.25">
      <c r="A74" s="129" t="str">
        <f t="shared" ref="A74:A137" ca="1" si="14">IF(INDIRECT("J"&amp;ROW())="","",INDIRECT("L"&amp;ROW()))</f>
        <v/>
      </c>
      <c r="B74" s="130" t="str">
        <f t="shared" ref="B74:B137" ca="1" si="15">IF(OR(INDIRECT("J"&amp;ROW())="",ISBLANK(INDIRECT("O"&amp;ROW()))),"",INDIRECT("O"&amp;ROW()))</f>
        <v/>
      </c>
      <c r="C74" s="131" t="str">
        <f t="shared" ref="C74:C137" ca="1" si="16">IF(OR(INDIRECT("J"&amp;ROW())="",ISBLANK(INDIRECT("n"&amp;ROW()))),"",INDIRECT("n"&amp;ROW()))</f>
        <v/>
      </c>
      <c r="D74" s="132"/>
      <c r="E74" s="133" t="str">
        <f t="shared" ref="E74:E137" ca="1" si="17">IF(OR(ISBLANK(INDIRECT("L"&amp;ROW())),ISBLANK(INDIRECT("M"&amp;ROW()))),"",INDIRECT("L"&amp;ROW()))</f>
        <v/>
      </c>
      <c r="F74" s="134" t="str">
        <f t="shared" ref="F74:F137" ca="1" si="18">IF(OR(ISBLANK(INDIRECT("L"&amp;ROW())),ISBLANK(INDIRECT("M"&amp;ROW()))),"",INDIRECT("O"&amp;ROW()))</f>
        <v/>
      </c>
      <c r="G74" s="135" t="str">
        <f t="shared" ca="1" si="13"/>
        <v/>
      </c>
      <c r="H74" s="150" t="str">
        <f t="shared" ref="H74:H137" ca="1" si="19">IF(OR(ISBLANK(INDIRECT("L"&amp;ROW())),ISBLANK(INDIRECT("M"&amp;ROW()))),"",INDIRECT("p"&amp;ROW()))</f>
        <v/>
      </c>
      <c r="I74" s="136" t="str">
        <f t="shared" ref="I74:I137" ca="1" si="20">IF(OR(ISBLANK(INDIRECT("L"&amp;ROW())),ISBLANK(INDIRECT("M"&amp;ROW()))),"",INDIRECT("m"&amp;ROW()))</f>
        <v/>
      </c>
      <c r="J74" s="136" t="str">
        <f t="shared" ref="J74:J137" ca="1" si="21">IF(OR(ISBLANK(INDIRECT("L"&amp;ROW())),ISBLANK(INDIRECT("M"&amp;ROW()))),"", IF(INDIRECT("m"&amp;ROW())=INDIRECT("p"&amp;ROW()),"",INDIRECT("p"&amp;ROW())-INDIRECT("m"&amp;ROW())))</f>
        <v/>
      </c>
      <c r="L74" s="69"/>
      <c r="M74" s="29"/>
      <c r="N74" s="13"/>
      <c r="O74" s="19"/>
      <c r="P74" s="76"/>
      <c r="Q74" s="14"/>
      <c r="R74" s="15"/>
      <c r="S74" s="68"/>
      <c r="T74" s="68"/>
      <c r="U74" s="68"/>
    </row>
    <row r="75" spans="1:21" x14ac:dyDescent="0.25">
      <c r="A75" s="129" t="str">
        <f t="shared" ca="1" si="14"/>
        <v/>
      </c>
      <c r="B75" s="130" t="str">
        <f t="shared" ca="1" si="15"/>
        <v/>
      </c>
      <c r="C75" s="131" t="str">
        <f t="shared" ca="1" si="16"/>
        <v/>
      </c>
      <c r="D75" s="132"/>
      <c r="E75" s="133" t="str">
        <f t="shared" ca="1" si="17"/>
        <v/>
      </c>
      <c r="F75" s="134" t="str">
        <f t="shared" ca="1" si="18"/>
        <v/>
      </c>
      <c r="G75" s="135" t="str">
        <f t="shared" ca="1" si="13"/>
        <v/>
      </c>
      <c r="H75" s="150" t="str">
        <f t="shared" ca="1" si="19"/>
        <v/>
      </c>
      <c r="I75" s="136" t="str">
        <f t="shared" ca="1" si="20"/>
        <v/>
      </c>
      <c r="J75" s="136" t="str">
        <f t="shared" ca="1" si="21"/>
        <v/>
      </c>
      <c r="L75" s="69"/>
      <c r="M75" s="29"/>
      <c r="N75" s="13"/>
      <c r="O75" s="19"/>
      <c r="P75" s="76"/>
      <c r="Q75" s="14"/>
      <c r="R75" s="15"/>
      <c r="S75" s="68"/>
      <c r="T75" s="68"/>
      <c r="U75" s="68"/>
    </row>
    <row r="76" spans="1:21" x14ac:dyDescent="0.25">
      <c r="A76" s="129" t="str">
        <f t="shared" ca="1" si="14"/>
        <v/>
      </c>
      <c r="B76" s="130" t="str">
        <f t="shared" ca="1" si="15"/>
        <v/>
      </c>
      <c r="C76" s="131" t="str">
        <f t="shared" ca="1" si="16"/>
        <v/>
      </c>
      <c r="D76" s="132"/>
      <c r="E76" s="133" t="str">
        <f t="shared" ca="1" si="17"/>
        <v/>
      </c>
      <c r="F76" s="134" t="str">
        <f t="shared" ca="1" si="18"/>
        <v/>
      </c>
      <c r="G76" s="135" t="str">
        <f t="shared" ca="1" si="13"/>
        <v/>
      </c>
      <c r="H76" s="150" t="str">
        <f t="shared" ca="1" si="19"/>
        <v/>
      </c>
      <c r="I76" s="136" t="str">
        <f t="shared" ca="1" si="20"/>
        <v/>
      </c>
      <c r="J76" s="136" t="str">
        <f t="shared" ca="1" si="21"/>
        <v/>
      </c>
      <c r="L76" s="69"/>
      <c r="M76" s="29"/>
      <c r="N76" s="13"/>
      <c r="O76" s="19"/>
      <c r="P76" s="76"/>
      <c r="Q76" s="14"/>
      <c r="R76" s="15"/>
      <c r="S76" s="68"/>
      <c r="T76" s="68"/>
      <c r="U76" s="68"/>
    </row>
    <row r="77" spans="1:21" x14ac:dyDescent="0.25">
      <c r="A77" s="129" t="str">
        <f t="shared" ca="1" si="14"/>
        <v/>
      </c>
      <c r="B77" s="130" t="str">
        <f t="shared" ca="1" si="15"/>
        <v/>
      </c>
      <c r="C77" s="131" t="str">
        <f t="shared" ca="1" si="16"/>
        <v/>
      </c>
      <c r="D77" s="132"/>
      <c r="E77" s="133" t="str">
        <f t="shared" ca="1" si="17"/>
        <v/>
      </c>
      <c r="F77" s="134" t="str">
        <f t="shared" ca="1" si="18"/>
        <v/>
      </c>
      <c r="G77" s="135" t="str">
        <f t="shared" ca="1" si="13"/>
        <v/>
      </c>
      <c r="H77" s="150" t="str">
        <f t="shared" ca="1" si="19"/>
        <v/>
      </c>
      <c r="I77" s="136" t="str">
        <f t="shared" ca="1" si="20"/>
        <v/>
      </c>
      <c r="J77" s="136" t="str">
        <f t="shared" ca="1" si="21"/>
        <v/>
      </c>
      <c r="L77" s="69"/>
      <c r="M77" s="29"/>
      <c r="N77" s="13"/>
      <c r="O77" s="19"/>
      <c r="P77" s="76"/>
      <c r="Q77" s="14"/>
      <c r="R77" s="15"/>
      <c r="S77" s="68"/>
      <c r="T77" s="68"/>
      <c r="U77" s="68"/>
    </row>
    <row r="78" spans="1:21" x14ac:dyDescent="0.25">
      <c r="A78" s="129" t="str">
        <f t="shared" ca="1" si="14"/>
        <v/>
      </c>
      <c r="B78" s="130" t="str">
        <f t="shared" ca="1" si="15"/>
        <v/>
      </c>
      <c r="C78" s="131" t="str">
        <f t="shared" ca="1" si="16"/>
        <v/>
      </c>
      <c r="D78" s="132"/>
      <c r="E78" s="133" t="str">
        <f t="shared" ca="1" si="17"/>
        <v/>
      </c>
      <c r="F78" s="134" t="str">
        <f t="shared" ca="1" si="18"/>
        <v/>
      </c>
      <c r="G78" s="135" t="str">
        <f t="shared" ca="1" si="13"/>
        <v/>
      </c>
      <c r="H78" s="150" t="str">
        <f t="shared" ca="1" si="19"/>
        <v/>
      </c>
      <c r="I78" s="136" t="str">
        <f t="shared" ca="1" si="20"/>
        <v/>
      </c>
      <c r="J78" s="136" t="str">
        <f t="shared" ca="1" si="21"/>
        <v/>
      </c>
      <c r="L78" s="69"/>
      <c r="M78" s="29"/>
      <c r="N78" s="13"/>
      <c r="O78" s="19"/>
      <c r="P78" s="76"/>
      <c r="Q78" s="14"/>
      <c r="R78" s="15"/>
      <c r="S78" s="68"/>
      <c r="T78" s="68"/>
      <c r="U78" s="68"/>
    </row>
    <row r="79" spans="1:21" x14ac:dyDescent="0.25">
      <c r="A79" s="129" t="str">
        <f t="shared" ca="1" si="14"/>
        <v/>
      </c>
      <c r="B79" s="130" t="str">
        <f t="shared" ca="1" si="15"/>
        <v/>
      </c>
      <c r="C79" s="131" t="str">
        <f t="shared" ca="1" si="16"/>
        <v/>
      </c>
      <c r="D79" s="132"/>
      <c r="E79" s="133" t="str">
        <f t="shared" ca="1" si="17"/>
        <v/>
      </c>
      <c r="F79" s="134" t="str">
        <f t="shared" ca="1" si="18"/>
        <v/>
      </c>
      <c r="G79" s="135" t="str">
        <f t="shared" ca="1" si="13"/>
        <v/>
      </c>
      <c r="H79" s="150" t="str">
        <f t="shared" ca="1" si="19"/>
        <v/>
      </c>
      <c r="I79" s="136" t="str">
        <f t="shared" ca="1" si="20"/>
        <v/>
      </c>
      <c r="J79" s="136" t="str">
        <f t="shared" ca="1" si="21"/>
        <v/>
      </c>
      <c r="L79" s="69"/>
      <c r="M79" s="29"/>
      <c r="N79" s="13"/>
      <c r="O79" s="19"/>
      <c r="P79" s="76"/>
      <c r="Q79" s="14"/>
      <c r="R79" s="15"/>
      <c r="S79" s="68"/>
      <c r="T79" s="68"/>
      <c r="U79" s="68"/>
    </row>
    <row r="80" spans="1:21" x14ac:dyDescent="0.25">
      <c r="A80" s="129" t="str">
        <f t="shared" ca="1" si="14"/>
        <v/>
      </c>
      <c r="B80" s="130" t="str">
        <f t="shared" ca="1" si="15"/>
        <v/>
      </c>
      <c r="C80" s="131" t="str">
        <f t="shared" ca="1" si="16"/>
        <v/>
      </c>
      <c r="D80" s="132"/>
      <c r="E80" s="133" t="str">
        <f t="shared" ca="1" si="17"/>
        <v/>
      </c>
      <c r="F80" s="134" t="str">
        <f t="shared" ca="1" si="18"/>
        <v/>
      </c>
      <c r="G80" s="135" t="str">
        <f t="shared" ca="1" si="13"/>
        <v/>
      </c>
      <c r="H80" s="150" t="str">
        <f t="shared" ca="1" si="19"/>
        <v/>
      </c>
      <c r="I80" s="136" t="str">
        <f t="shared" ca="1" si="20"/>
        <v/>
      </c>
      <c r="J80" s="136" t="str">
        <f t="shared" ca="1" si="21"/>
        <v/>
      </c>
      <c r="L80" s="69"/>
      <c r="M80" s="29"/>
      <c r="N80" s="13"/>
      <c r="O80" s="19"/>
      <c r="P80" s="76"/>
      <c r="Q80" s="14"/>
      <c r="R80" s="15"/>
      <c r="S80" s="68"/>
      <c r="T80" s="68"/>
      <c r="U80" s="68"/>
    </row>
    <row r="81" spans="1:21" x14ac:dyDescent="0.25">
      <c r="A81" s="129" t="str">
        <f t="shared" ca="1" si="14"/>
        <v/>
      </c>
      <c r="B81" s="130" t="str">
        <f t="shared" ca="1" si="15"/>
        <v/>
      </c>
      <c r="C81" s="131" t="str">
        <f t="shared" ca="1" si="16"/>
        <v/>
      </c>
      <c r="D81" s="132"/>
      <c r="E81" s="133" t="str">
        <f t="shared" ca="1" si="17"/>
        <v/>
      </c>
      <c r="F81" s="134" t="str">
        <f t="shared" ca="1" si="18"/>
        <v/>
      </c>
      <c r="G81" s="135" t="str">
        <f t="shared" ca="1" si="13"/>
        <v/>
      </c>
      <c r="H81" s="150" t="str">
        <f t="shared" ca="1" si="19"/>
        <v/>
      </c>
      <c r="I81" s="136" t="str">
        <f t="shared" ca="1" si="20"/>
        <v/>
      </c>
      <c r="J81" s="136" t="str">
        <f t="shared" ca="1" si="21"/>
        <v/>
      </c>
      <c r="L81" s="69"/>
      <c r="M81" s="29"/>
      <c r="N81" s="13"/>
      <c r="O81" s="19"/>
      <c r="P81" s="76"/>
      <c r="Q81" s="14"/>
      <c r="R81" s="15"/>
      <c r="S81" s="68"/>
      <c r="T81" s="68"/>
      <c r="U81" s="68"/>
    </row>
    <row r="82" spans="1:21" x14ac:dyDescent="0.25">
      <c r="A82" s="129" t="str">
        <f t="shared" ca="1" si="14"/>
        <v/>
      </c>
      <c r="B82" s="130" t="str">
        <f t="shared" ca="1" si="15"/>
        <v/>
      </c>
      <c r="C82" s="131" t="str">
        <f t="shared" ca="1" si="16"/>
        <v/>
      </c>
      <c r="D82" s="132"/>
      <c r="E82" s="133" t="str">
        <f t="shared" ca="1" si="17"/>
        <v/>
      </c>
      <c r="F82" s="134" t="str">
        <f t="shared" ca="1" si="18"/>
        <v/>
      </c>
      <c r="G82" s="135" t="str">
        <f t="shared" ca="1" si="13"/>
        <v/>
      </c>
      <c r="H82" s="150" t="str">
        <f t="shared" ca="1" si="19"/>
        <v/>
      </c>
      <c r="I82" s="136" t="str">
        <f t="shared" ca="1" si="20"/>
        <v/>
      </c>
      <c r="J82" s="136" t="str">
        <f t="shared" ca="1" si="21"/>
        <v/>
      </c>
      <c r="L82" s="69"/>
      <c r="M82" s="29"/>
      <c r="N82" s="13"/>
      <c r="O82" s="19"/>
      <c r="P82" s="76"/>
      <c r="Q82" s="14"/>
      <c r="R82" s="15"/>
      <c r="S82" s="68"/>
      <c r="T82" s="68"/>
      <c r="U82" s="68"/>
    </row>
    <row r="83" spans="1:21" x14ac:dyDescent="0.25">
      <c r="A83" s="129" t="str">
        <f t="shared" ca="1" si="14"/>
        <v/>
      </c>
      <c r="B83" s="130" t="str">
        <f t="shared" ca="1" si="15"/>
        <v/>
      </c>
      <c r="C83" s="131" t="str">
        <f t="shared" ca="1" si="16"/>
        <v/>
      </c>
      <c r="D83" s="132"/>
      <c r="E83" s="133" t="str">
        <f t="shared" ca="1" si="17"/>
        <v/>
      </c>
      <c r="F83" s="134" t="str">
        <f t="shared" ca="1" si="18"/>
        <v/>
      </c>
      <c r="G83" s="135" t="str">
        <f t="shared" ca="1" si="13"/>
        <v/>
      </c>
      <c r="H83" s="150" t="str">
        <f t="shared" ca="1" si="19"/>
        <v/>
      </c>
      <c r="I83" s="136" t="str">
        <f t="shared" ca="1" si="20"/>
        <v/>
      </c>
      <c r="J83" s="136" t="str">
        <f t="shared" ca="1" si="21"/>
        <v/>
      </c>
      <c r="L83" s="69"/>
      <c r="M83" s="29"/>
      <c r="N83" s="13"/>
      <c r="O83" s="19"/>
      <c r="P83" s="76"/>
      <c r="Q83" s="14"/>
      <c r="R83" s="15"/>
      <c r="S83" s="68"/>
      <c r="T83" s="68"/>
      <c r="U83" s="68"/>
    </row>
    <row r="84" spans="1:21" x14ac:dyDescent="0.25">
      <c r="A84" s="129" t="str">
        <f t="shared" ca="1" si="14"/>
        <v/>
      </c>
      <c r="B84" s="130" t="str">
        <f t="shared" ca="1" si="15"/>
        <v/>
      </c>
      <c r="C84" s="131" t="str">
        <f t="shared" ca="1" si="16"/>
        <v/>
      </c>
      <c r="D84" s="132"/>
      <c r="E84" s="133" t="str">
        <f t="shared" ca="1" si="17"/>
        <v/>
      </c>
      <c r="F84" s="134" t="str">
        <f t="shared" ca="1" si="18"/>
        <v/>
      </c>
      <c r="G84" s="135" t="str">
        <f t="shared" ca="1" si="13"/>
        <v/>
      </c>
      <c r="H84" s="150" t="str">
        <f t="shared" ca="1" si="19"/>
        <v/>
      </c>
      <c r="I84" s="136" t="str">
        <f t="shared" ca="1" si="20"/>
        <v/>
      </c>
      <c r="J84" s="136" t="str">
        <f t="shared" ca="1" si="21"/>
        <v/>
      </c>
      <c r="L84" s="69"/>
      <c r="M84" s="29"/>
      <c r="N84" s="13"/>
      <c r="O84" s="19"/>
      <c r="P84" s="76"/>
      <c r="Q84" s="14"/>
      <c r="R84" s="15"/>
      <c r="S84" s="68"/>
      <c r="T84" s="68"/>
      <c r="U84" s="68"/>
    </row>
    <row r="85" spans="1:21" x14ac:dyDescent="0.25">
      <c r="A85" s="129" t="str">
        <f t="shared" ca="1" si="14"/>
        <v/>
      </c>
      <c r="B85" s="130" t="str">
        <f t="shared" ca="1" si="15"/>
        <v/>
      </c>
      <c r="C85" s="131" t="str">
        <f t="shared" ca="1" si="16"/>
        <v/>
      </c>
      <c r="D85" s="132"/>
      <c r="E85" s="133" t="str">
        <f t="shared" ca="1" si="17"/>
        <v/>
      </c>
      <c r="F85" s="134" t="str">
        <f t="shared" ca="1" si="18"/>
        <v/>
      </c>
      <c r="G85" s="135" t="str">
        <f t="shared" ca="1" si="13"/>
        <v/>
      </c>
      <c r="H85" s="150" t="str">
        <f t="shared" ca="1" si="19"/>
        <v/>
      </c>
      <c r="I85" s="136" t="str">
        <f t="shared" ca="1" si="20"/>
        <v/>
      </c>
      <c r="J85" s="136" t="str">
        <f t="shared" ca="1" si="21"/>
        <v/>
      </c>
      <c r="L85" s="69"/>
      <c r="M85" s="29"/>
      <c r="N85" s="13"/>
      <c r="O85" s="19"/>
      <c r="P85" s="76"/>
      <c r="Q85" s="14"/>
      <c r="R85" s="15"/>
      <c r="S85" s="68"/>
      <c r="T85" s="68"/>
      <c r="U85" s="68"/>
    </row>
    <row r="86" spans="1:21" x14ac:dyDescent="0.25">
      <c r="A86" s="129" t="str">
        <f t="shared" ca="1" si="14"/>
        <v/>
      </c>
      <c r="B86" s="130" t="str">
        <f t="shared" ca="1" si="15"/>
        <v/>
      </c>
      <c r="C86" s="131" t="str">
        <f t="shared" ca="1" si="16"/>
        <v/>
      </c>
      <c r="D86" s="132"/>
      <c r="E86" s="133" t="str">
        <f t="shared" ca="1" si="17"/>
        <v/>
      </c>
      <c r="F86" s="134" t="str">
        <f t="shared" ca="1" si="18"/>
        <v/>
      </c>
      <c r="G86" s="135" t="str">
        <f t="shared" ca="1" si="13"/>
        <v/>
      </c>
      <c r="H86" s="150" t="str">
        <f t="shared" ca="1" si="19"/>
        <v/>
      </c>
      <c r="I86" s="136" t="str">
        <f t="shared" ca="1" si="20"/>
        <v/>
      </c>
      <c r="J86" s="136" t="str">
        <f t="shared" ca="1" si="21"/>
        <v/>
      </c>
      <c r="L86" s="69"/>
      <c r="M86" s="29"/>
      <c r="N86" s="13"/>
      <c r="O86" s="19"/>
      <c r="P86" s="76"/>
      <c r="Q86" s="14"/>
      <c r="R86" s="15"/>
      <c r="S86" s="68"/>
      <c r="T86" s="68"/>
      <c r="U86" s="68"/>
    </row>
    <row r="87" spans="1:21" x14ac:dyDescent="0.25">
      <c r="A87" s="129" t="str">
        <f t="shared" ca="1" si="14"/>
        <v/>
      </c>
      <c r="B87" s="130" t="str">
        <f t="shared" ca="1" si="15"/>
        <v/>
      </c>
      <c r="C87" s="131" t="str">
        <f t="shared" ca="1" si="16"/>
        <v/>
      </c>
      <c r="D87" s="132"/>
      <c r="E87" s="133" t="str">
        <f t="shared" ca="1" si="17"/>
        <v/>
      </c>
      <c r="F87" s="134" t="str">
        <f t="shared" ca="1" si="18"/>
        <v/>
      </c>
      <c r="G87" s="135" t="str">
        <f t="shared" ca="1" si="13"/>
        <v/>
      </c>
      <c r="H87" s="150" t="str">
        <f t="shared" ca="1" si="19"/>
        <v/>
      </c>
      <c r="I87" s="136" t="str">
        <f t="shared" ca="1" si="20"/>
        <v/>
      </c>
      <c r="J87" s="136" t="str">
        <f t="shared" ca="1" si="21"/>
        <v/>
      </c>
      <c r="L87" s="69"/>
      <c r="M87" s="29"/>
      <c r="N87" s="13"/>
      <c r="O87" s="19"/>
      <c r="P87" s="76"/>
      <c r="Q87" s="14"/>
      <c r="R87" s="15"/>
      <c r="S87" s="68"/>
      <c r="T87" s="68"/>
      <c r="U87" s="68"/>
    </row>
    <row r="88" spans="1:21" x14ac:dyDescent="0.25">
      <c r="A88" s="129" t="str">
        <f t="shared" ca="1" si="14"/>
        <v/>
      </c>
      <c r="B88" s="130" t="str">
        <f t="shared" ca="1" si="15"/>
        <v/>
      </c>
      <c r="C88" s="131" t="str">
        <f t="shared" ca="1" si="16"/>
        <v/>
      </c>
      <c r="D88" s="132"/>
      <c r="E88" s="133" t="str">
        <f t="shared" ca="1" si="17"/>
        <v/>
      </c>
      <c r="F88" s="134" t="str">
        <f t="shared" ca="1" si="18"/>
        <v/>
      </c>
      <c r="G88" s="135" t="str">
        <f t="shared" ca="1" si="13"/>
        <v/>
      </c>
      <c r="H88" s="150" t="str">
        <f t="shared" ca="1" si="19"/>
        <v/>
      </c>
      <c r="I88" s="136" t="str">
        <f t="shared" ca="1" si="20"/>
        <v/>
      </c>
      <c r="J88" s="136" t="str">
        <f t="shared" ca="1" si="21"/>
        <v/>
      </c>
      <c r="L88" s="69"/>
      <c r="M88" s="29"/>
      <c r="N88" s="13"/>
      <c r="O88" s="19"/>
      <c r="P88" s="76"/>
      <c r="Q88" s="14"/>
      <c r="R88" s="15"/>
      <c r="S88" s="68"/>
      <c r="T88" s="68"/>
      <c r="U88" s="68"/>
    </row>
    <row r="89" spans="1:21" x14ac:dyDescent="0.25">
      <c r="A89" s="129" t="str">
        <f t="shared" ca="1" si="14"/>
        <v/>
      </c>
      <c r="B89" s="130" t="str">
        <f t="shared" ca="1" si="15"/>
        <v/>
      </c>
      <c r="C89" s="131" t="str">
        <f t="shared" ca="1" si="16"/>
        <v/>
      </c>
      <c r="D89" s="132"/>
      <c r="E89" s="133" t="str">
        <f t="shared" ca="1" si="17"/>
        <v/>
      </c>
      <c r="F89" s="134" t="str">
        <f t="shared" ca="1" si="18"/>
        <v/>
      </c>
      <c r="G89" s="135" t="str">
        <f t="shared" ca="1" si="13"/>
        <v/>
      </c>
      <c r="H89" s="150" t="str">
        <f t="shared" ca="1" si="19"/>
        <v/>
      </c>
      <c r="I89" s="136" t="str">
        <f t="shared" ca="1" si="20"/>
        <v/>
      </c>
      <c r="J89" s="136" t="str">
        <f t="shared" ca="1" si="21"/>
        <v/>
      </c>
      <c r="L89" s="69"/>
      <c r="M89" s="29"/>
      <c r="N89" s="13"/>
      <c r="O89" s="19"/>
      <c r="P89" s="76"/>
      <c r="Q89" s="14"/>
      <c r="R89" s="15"/>
      <c r="S89" s="68"/>
      <c r="T89" s="68"/>
      <c r="U89" s="68"/>
    </row>
    <row r="90" spans="1:21" x14ac:dyDescent="0.25">
      <c r="A90" s="129" t="str">
        <f t="shared" ca="1" si="14"/>
        <v/>
      </c>
      <c r="B90" s="130" t="str">
        <f t="shared" ca="1" si="15"/>
        <v/>
      </c>
      <c r="C90" s="131" t="str">
        <f t="shared" ca="1" si="16"/>
        <v/>
      </c>
      <c r="D90" s="132"/>
      <c r="E90" s="133" t="str">
        <f t="shared" ca="1" si="17"/>
        <v/>
      </c>
      <c r="F90" s="134" t="str">
        <f t="shared" ca="1" si="18"/>
        <v/>
      </c>
      <c r="G90" s="135" t="str">
        <f t="shared" ca="1" si="13"/>
        <v/>
      </c>
      <c r="H90" s="150" t="str">
        <f t="shared" ca="1" si="19"/>
        <v/>
      </c>
      <c r="I90" s="136" t="str">
        <f t="shared" ca="1" si="20"/>
        <v/>
      </c>
      <c r="J90" s="136" t="str">
        <f t="shared" ca="1" si="21"/>
        <v/>
      </c>
      <c r="L90" s="69"/>
      <c r="M90" s="29"/>
      <c r="N90" s="13"/>
      <c r="O90" s="19"/>
      <c r="P90" s="76"/>
      <c r="Q90" s="14"/>
      <c r="R90" s="15"/>
      <c r="S90" s="68"/>
      <c r="T90" s="68"/>
      <c r="U90" s="68"/>
    </row>
    <row r="91" spans="1:21" x14ac:dyDescent="0.25">
      <c r="A91" s="129" t="str">
        <f t="shared" ca="1" si="14"/>
        <v/>
      </c>
      <c r="B91" s="130" t="str">
        <f t="shared" ca="1" si="15"/>
        <v/>
      </c>
      <c r="C91" s="131" t="str">
        <f t="shared" ca="1" si="16"/>
        <v/>
      </c>
      <c r="D91" s="132"/>
      <c r="E91" s="133" t="str">
        <f t="shared" ca="1" si="17"/>
        <v/>
      </c>
      <c r="F91" s="134" t="str">
        <f t="shared" ca="1" si="18"/>
        <v/>
      </c>
      <c r="G91" s="135" t="str">
        <f t="shared" ca="1" si="13"/>
        <v/>
      </c>
      <c r="H91" s="150" t="str">
        <f t="shared" ca="1" si="19"/>
        <v/>
      </c>
      <c r="I91" s="136" t="str">
        <f t="shared" ca="1" si="20"/>
        <v/>
      </c>
      <c r="J91" s="136" t="str">
        <f t="shared" ca="1" si="21"/>
        <v/>
      </c>
      <c r="L91" s="69"/>
      <c r="M91" s="29"/>
      <c r="N91" s="13"/>
      <c r="O91" s="19"/>
      <c r="P91" s="76"/>
      <c r="Q91" s="14"/>
      <c r="R91" s="15"/>
      <c r="S91" s="68"/>
      <c r="T91" s="68"/>
      <c r="U91" s="68"/>
    </row>
    <row r="92" spans="1:21" x14ac:dyDescent="0.25">
      <c r="A92" s="129" t="str">
        <f t="shared" ca="1" si="14"/>
        <v/>
      </c>
      <c r="B92" s="130" t="str">
        <f t="shared" ca="1" si="15"/>
        <v/>
      </c>
      <c r="C92" s="131" t="str">
        <f t="shared" ca="1" si="16"/>
        <v/>
      </c>
      <c r="D92" s="132"/>
      <c r="E92" s="133" t="str">
        <f t="shared" ca="1" si="17"/>
        <v/>
      </c>
      <c r="F92" s="134" t="str">
        <f t="shared" ca="1" si="18"/>
        <v/>
      </c>
      <c r="G92" s="135" t="str">
        <f t="shared" ca="1" si="13"/>
        <v/>
      </c>
      <c r="H92" s="150" t="str">
        <f t="shared" ca="1" si="19"/>
        <v/>
      </c>
      <c r="I92" s="136" t="str">
        <f t="shared" ca="1" si="20"/>
        <v/>
      </c>
      <c r="J92" s="136" t="str">
        <f t="shared" ca="1" si="21"/>
        <v/>
      </c>
      <c r="L92" s="69"/>
      <c r="M92" s="29"/>
      <c r="N92" s="13"/>
      <c r="O92" s="19"/>
      <c r="P92" s="76"/>
      <c r="Q92" s="14"/>
      <c r="R92" s="15"/>
      <c r="S92" s="68"/>
      <c r="T92" s="68"/>
      <c r="U92" s="68"/>
    </row>
    <row r="93" spans="1:21" x14ac:dyDescent="0.25">
      <c r="A93" s="129" t="str">
        <f t="shared" ca="1" si="14"/>
        <v/>
      </c>
      <c r="B93" s="130" t="str">
        <f t="shared" ca="1" si="15"/>
        <v/>
      </c>
      <c r="C93" s="131" t="str">
        <f t="shared" ca="1" si="16"/>
        <v/>
      </c>
      <c r="D93" s="132"/>
      <c r="E93" s="133" t="str">
        <f t="shared" ca="1" si="17"/>
        <v/>
      </c>
      <c r="F93" s="134" t="str">
        <f t="shared" ca="1" si="18"/>
        <v/>
      </c>
      <c r="G93" s="135" t="str">
        <f t="shared" ca="1" si="13"/>
        <v/>
      </c>
      <c r="H93" s="150" t="str">
        <f t="shared" ca="1" si="19"/>
        <v/>
      </c>
      <c r="I93" s="136" t="str">
        <f t="shared" ca="1" si="20"/>
        <v/>
      </c>
      <c r="J93" s="136" t="str">
        <f t="shared" ca="1" si="21"/>
        <v/>
      </c>
      <c r="L93" s="69"/>
      <c r="M93" s="29"/>
      <c r="N93" s="13"/>
      <c r="O93" s="19"/>
      <c r="P93" s="76"/>
      <c r="Q93" s="14"/>
      <c r="R93" s="15"/>
      <c r="S93" s="68"/>
      <c r="T93" s="68"/>
      <c r="U93" s="68"/>
    </row>
    <row r="94" spans="1:21" x14ac:dyDescent="0.25">
      <c r="A94" s="129" t="str">
        <f t="shared" ca="1" si="14"/>
        <v/>
      </c>
      <c r="B94" s="130" t="str">
        <f t="shared" ca="1" si="15"/>
        <v/>
      </c>
      <c r="C94" s="131" t="str">
        <f t="shared" ca="1" si="16"/>
        <v/>
      </c>
      <c r="D94" s="132"/>
      <c r="E94" s="133" t="str">
        <f t="shared" ca="1" si="17"/>
        <v/>
      </c>
      <c r="F94" s="134" t="str">
        <f t="shared" ca="1" si="18"/>
        <v/>
      </c>
      <c r="G94" s="135" t="str">
        <f t="shared" ca="1" si="13"/>
        <v/>
      </c>
      <c r="H94" s="150" t="str">
        <f t="shared" ca="1" si="19"/>
        <v/>
      </c>
      <c r="I94" s="136" t="str">
        <f t="shared" ca="1" si="20"/>
        <v/>
      </c>
      <c r="J94" s="136" t="str">
        <f t="shared" ca="1" si="21"/>
        <v/>
      </c>
      <c r="L94" s="69"/>
      <c r="M94" s="29"/>
      <c r="N94" s="13"/>
      <c r="O94" s="19"/>
      <c r="P94" s="76"/>
      <c r="Q94" s="14"/>
      <c r="R94" s="15"/>
      <c r="S94" s="68"/>
      <c r="T94" s="68"/>
      <c r="U94" s="68"/>
    </row>
    <row r="95" spans="1:21" x14ac:dyDescent="0.25">
      <c r="A95" s="129" t="str">
        <f t="shared" ca="1" si="14"/>
        <v/>
      </c>
      <c r="B95" s="130" t="str">
        <f t="shared" ca="1" si="15"/>
        <v/>
      </c>
      <c r="C95" s="131" t="str">
        <f t="shared" ca="1" si="16"/>
        <v/>
      </c>
      <c r="D95" s="132"/>
      <c r="E95" s="133" t="str">
        <f t="shared" ca="1" si="17"/>
        <v/>
      </c>
      <c r="F95" s="134" t="str">
        <f t="shared" ca="1" si="18"/>
        <v/>
      </c>
      <c r="G95" s="135" t="str">
        <f t="shared" ca="1" si="13"/>
        <v/>
      </c>
      <c r="H95" s="150" t="str">
        <f t="shared" ca="1" si="19"/>
        <v/>
      </c>
      <c r="I95" s="136" t="str">
        <f t="shared" ca="1" si="20"/>
        <v/>
      </c>
      <c r="J95" s="136" t="str">
        <f t="shared" ca="1" si="21"/>
        <v/>
      </c>
      <c r="L95" s="69"/>
      <c r="M95" s="29"/>
      <c r="N95" s="13"/>
      <c r="O95" s="19"/>
      <c r="P95" s="76"/>
      <c r="Q95" s="14"/>
      <c r="R95" s="15"/>
      <c r="S95" s="68"/>
      <c r="T95" s="68"/>
      <c r="U95" s="68"/>
    </row>
    <row r="96" spans="1:21" x14ac:dyDescent="0.25">
      <c r="A96" s="129" t="str">
        <f t="shared" ca="1" si="14"/>
        <v/>
      </c>
      <c r="B96" s="130" t="str">
        <f t="shared" ca="1" si="15"/>
        <v/>
      </c>
      <c r="C96" s="131" t="str">
        <f t="shared" ca="1" si="16"/>
        <v/>
      </c>
      <c r="D96" s="132"/>
      <c r="E96" s="133" t="str">
        <f t="shared" ca="1" si="17"/>
        <v/>
      </c>
      <c r="F96" s="134" t="str">
        <f t="shared" ca="1" si="18"/>
        <v/>
      </c>
      <c r="G96" s="135" t="str">
        <f t="shared" ca="1" si="13"/>
        <v/>
      </c>
      <c r="H96" s="150" t="str">
        <f t="shared" ca="1" si="19"/>
        <v/>
      </c>
      <c r="I96" s="136" t="str">
        <f t="shared" ca="1" si="20"/>
        <v/>
      </c>
      <c r="J96" s="136" t="str">
        <f t="shared" ca="1" si="21"/>
        <v/>
      </c>
      <c r="L96" s="69"/>
      <c r="M96" s="29"/>
      <c r="N96" s="13"/>
      <c r="O96" s="19"/>
      <c r="P96" s="76"/>
      <c r="Q96" s="14"/>
      <c r="R96" s="15"/>
      <c r="S96" s="68"/>
      <c r="T96" s="68"/>
      <c r="U96" s="68"/>
    </row>
    <row r="97" spans="1:21" x14ac:dyDescent="0.25">
      <c r="A97" s="129" t="str">
        <f t="shared" ca="1" si="14"/>
        <v/>
      </c>
      <c r="B97" s="130" t="str">
        <f t="shared" ca="1" si="15"/>
        <v/>
      </c>
      <c r="C97" s="131" t="str">
        <f t="shared" ca="1" si="16"/>
        <v/>
      </c>
      <c r="D97" s="132"/>
      <c r="E97" s="133" t="str">
        <f t="shared" ca="1" si="17"/>
        <v/>
      </c>
      <c r="F97" s="134" t="str">
        <f t="shared" ca="1" si="18"/>
        <v/>
      </c>
      <c r="G97" s="135" t="str">
        <f t="shared" ca="1" si="13"/>
        <v/>
      </c>
      <c r="H97" s="150" t="str">
        <f t="shared" ca="1" si="19"/>
        <v/>
      </c>
      <c r="I97" s="136" t="str">
        <f t="shared" ca="1" si="20"/>
        <v/>
      </c>
      <c r="J97" s="136" t="str">
        <f t="shared" ca="1" si="21"/>
        <v/>
      </c>
      <c r="L97" s="69"/>
      <c r="M97" s="29"/>
      <c r="N97" s="13"/>
      <c r="O97" s="19"/>
      <c r="P97" s="76"/>
      <c r="Q97" s="14"/>
      <c r="R97" s="15"/>
      <c r="S97" s="68"/>
      <c r="T97" s="68"/>
      <c r="U97" s="68"/>
    </row>
    <row r="98" spans="1:21" x14ac:dyDescent="0.25">
      <c r="A98" s="129" t="str">
        <f t="shared" ca="1" si="14"/>
        <v/>
      </c>
      <c r="B98" s="130" t="str">
        <f t="shared" ca="1" si="15"/>
        <v/>
      </c>
      <c r="C98" s="131" t="str">
        <f t="shared" ca="1" si="16"/>
        <v/>
      </c>
      <c r="D98" s="132"/>
      <c r="E98" s="133" t="str">
        <f t="shared" ca="1" si="17"/>
        <v/>
      </c>
      <c r="F98" s="134" t="str">
        <f t="shared" ca="1" si="18"/>
        <v/>
      </c>
      <c r="G98" s="135" t="str">
        <f t="shared" ca="1" si="13"/>
        <v/>
      </c>
      <c r="H98" s="150" t="str">
        <f t="shared" ca="1" si="19"/>
        <v/>
      </c>
      <c r="I98" s="136" t="str">
        <f t="shared" ca="1" si="20"/>
        <v/>
      </c>
      <c r="J98" s="136" t="str">
        <f t="shared" ca="1" si="21"/>
        <v/>
      </c>
      <c r="L98" s="69"/>
      <c r="M98" s="29"/>
      <c r="N98" s="13"/>
      <c r="O98" s="19"/>
      <c r="P98" s="76"/>
      <c r="Q98" s="14"/>
      <c r="R98" s="15"/>
      <c r="S98" s="68"/>
      <c r="T98" s="68"/>
      <c r="U98" s="68"/>
    </row>
    <row r="99" spans="1:21" x14ac:dyDescent="0.25">
      <c r="A99" s="129" t="str">
        <f t="shared" ca="1" si="14"/>
        <v/>
      </c>
      <c r="B99" s="130" t="str">
        <f t="shared" ca="1" si="15"/>
        <v/>
      </c>
      <c r="C99" s="131" t="str">
        <f t="shared" ca="1" si="16"/>
        <v/>
      </c>
      <c r="D99" s="132"/>
      <c r="E99" s="133" t="str">
        <f t="shared" ca="1" si="17"/>
        <v/>
      </c>
      <c r="F99" s="134" t="str">
        <f t="shared" ca="1" si="18"/>
        <v/>
      </c>
      <c r="G99" s="135" t="str">
        <f t="shared" ca="1" si="13"/>
        <v/>
      </c>
      <c r="H99" s="150" t="str">
        <f t="shared" ca="1" si="19"/>
        <v/>
      </c>
      <c r="I99" s="136" t="str">
        <f t="shared" ca="1" si="20"/>
        <v/>
      </c>
      <c r="J99" s="136" t="str">
        <f t="shared" ca="1" si="21"/>
        <v/>
      </c>
      <c r="L99" s="69"/>
      <c r="M99" s="29"/>
      <c r="N99" s="13"/>
      <c r="O99" s="19"/>
      <c r="P99" s="76"/>
      <c r="Q99" s="14"/>
      <c r="R99" s="15"/>
      <c r="S99" s="68"/>
      <c r="T99" s="68"/>
      <c r="U99" s="68"/>
    </row>
    <row r="100" spans="1:21" x14ac:dyDescent="0.25">
      <c r="A100" s="129" t="str">
        <f t="shared" ca="1" si="14"/>
        <v/>
      </c>
      <c r="B100" s="130" t="str">
        <f t="shared" ca="1" si="15"/>
        <v/>
      </c>
      <c r="C100" s="131" t="str">
        <f t="shared" ca="1" si="16"/>
        <v/>
      </c>
      <c r="D100" s="132"/>
      <c r="E100" s="133" t="str">
        <f t="shared" ca="1" si="17"/>
        <v/>
      </c>
      <c r="F100" s="134" t="str">
        <f t="shared" ca="1" si="18"/>
        <v/>
      </c>
      <c r="G100" s="135" t="str">
        <f t="shared" ca="1" si="13"/>
        <v/>
      </c>
      <c r="H100" s="150" t="str">
        <f t="shared" ca="1" si="19"/>
        <v/>
      </c>
      <c r="I100" s="136" t="str">
        <f t="shared" ca="1" si="20"/>
        <v/>
      </c>
      <c r="J100" s="136" t="str">
        <f t="shared" ca="1" si="21"/>
        <v/>
      </c>
      <c r="L100" s="69"/>
      <c r="M100" s="29"/>
      <c r="N100" s="13"/>
      <c r="O100" s="19"/>
      <c r="P100" s="76"/>
      <c r="Q100" s="14"/>
      <c r="R100" s="15"/>
      <c r="S100" s="68"/>
      <c r="T100" s="68"/>
      <c r="U100" s="68"/>
    </row>
    <row r="101" spans="1:21" x14ac:dyDescent="0.25">
      <c r="A101" s="129" t="str">
        <f t="shared" ca="1" si="14"/>
        <v/>
      </c>
      <c r="B101" s="130" t="str">
        <f t="shared" ca="1" si="15"/>
        <v/>
      </c>
      <c r="C101" s="131" t="str">
        <f t="shared" ca="1" si="16"/>
        <v/>
      </c>
      <c r="D101" s="132"/>
      <c r="E101" s="133" t="str">
        <f t="shared" ca="1" si="17"/>
        <v/>
      </c>
      <c r="F101" s="134" t="str">
        <f t="shared" ca="1" si="18"/>
        <v/>
      </c>
      <c r="G101" s="135" t="str">
        <f t="shared" ca="1" si="13"/>
        <v/>
      </c>
      <c r="H101" s="150" t="str">
        <f t="shared" ca="1" si="19"/>
        <v/>
      </c>
      <c r="I101" s="136" t="str">
        <f t="shared" ca="1" si="20"/>
        <v/>
      </c>
      <c r="J101" s="136" t="str">
        <f t="shared" ca="1" si="21"/>
        <v/>
      </c>
      <c r="L101" s="69"/>
      <c r="M101" s="29"/>
      <c r="N101" s="13"/>
      <c r="O101" s="19"/>
      <c r="P101" s="76"/>
      <c r="Q101" s="14"/>
      <c r="R101" s="15"/>
      <c r="S101" s="68"/>
      <c r="T101" s="68"/>
      <c r="U101" s="68"/>
    </row>
    <row r="102" spans="1:21" x14ac:dyDescent="0.25">
      <c r="A102" s="129" t="str">
        <f t="shared" ca="1" si="14"/>
        <v/>
      </c>
      <c r="B102" s="130" t="str">
        <f t="shared" ca="1" si="15"/>
        <v/>
      </c>
      <c r="C102" s="131" t="str">
        <f t="shared" ca="1" si="16"/>
        <v/>
      </c>
      <c r="D102" s="132"/>
      <c r="E102" s="133" t="str">
        <f t="shared" ca="1" si="17"/>
        <v/>
      </c>
      <c r="F102" s="134" t="str">
        <f t="shared" ca="1" si="18"/>
        <v/>
      </c>
      <c r="G102" s="135" t="str">
        <f t="shared" ca="1" si="13"/>
        <v/>
      </c>
      <c r="H102" s="150" t="str">
        <f t="shared" ca="1" si="19"/>
        <v/>
      </c>
      <c r="I102" s="136" t="str">
        <f t="shared" ca="1" si="20"/>
        <v/>
      </c>
      <c r="J102" s="136" t="str">
        <f t="shared" ca="1" si="21"/>
        <v/>
      </c>
      <c r="L102" s="69"/>
      <c r="M102" s="29"/>
      <c r="N102" s="13"/>
      <c r="O102" s="19"/>
      <c r="P102" s="76"/>
      <c r="Q102" s="14"/>
      <c r="R102" s="15"/>
      <c r="S102" s="68"/>
      <c r="T102" s="68"/>
      <c r="U102" s="68"/>
    </row>
    <row r="103" spans="1:21" x14ac:dyDescent="0.25">
      <c r="A103" s="129" t="str">
        <f t="shared" ca="1" si="14"/>
        <v/>
      </c>
      <c r="B103" s="130" t="str">
        <f t="shared" ca="1" si="15"/>
        <v/>
      </c>
      <c r="C103" s="131" t="str">
        <f t="shared" ca="1" si="16"/>
        <v/>
      </c>
      <c r="D103" s="132"/>
      <c r="E103" s="133" t="str">
        <f t="shared" ca="1" si="17"/>
        <v/>
      </c>
      <c r="F103" s="134" t="str">
        <f t="shared" ca="1" si="18"/>
        <v/>
      </c>
      <c r="G103" s="135" t="str">
        <f t="shared" ca="1" si="13"/>
        <v/>
      </c>
      <c r="H103" s="150" t="str">
        <f t="shared" ca="1" si="19"/>
        <v/>
      </c>
      <c r="I103" s="136" t="str">
        <f t="shared" ca="1" si="20"/>
        <v/>
      </c>
      <c r="J103" s="136" t="str">
        <f t="shared" ca="1" si="21"/>
        <v/>
      </c>
      <c r="L103" s="69"/>
      <c r="M103" s="29"/>
      <c r="N103" s="13"/>
      <c r="O103" s="19"/>
      <c r="P103" s="76"/>
      <c r="Q103" s="14"/>
      <c r="R103" s="15"/>
      <c r="S103" s="68"/>
      <c r="T103" s="68"/>
      <c r="U103" s="68"/>
    </row>
    <row r="104" spans="1:21" x14ac:dyDescent="0.25">
      <c r="A104" s="129" t="str">
        <f t="shared" ca="1" si="14"/>
        <v/>
      </c>
      <c r="B104" s="130" t="str">
        <f t="shared" ca="1" si="15"/>
        <v/>
      </c>
      <c r="C104" s="131" t="str">
        <f t="shared" ca="1" si="16"/>
        <v/>
      </c>
      <c r="D104" s="132"/>
      <c r="E104" s="133" t="str">
        <f t="shared" ca="1" si="17"/>
        <v/>
      </c>
      <c r="F104" s="134" t="str">
        <f t="shared" ca="1" si="18"/>
        <v/>
      </c>
      <c r="G104" s="135" t="str">
        <f t="shared" ca="1" si="13"/>
        <v/>
      </c>
      <c r="H104" s="150" t="str">
        <f t="shared" ca="1" si="19"/>
        <v/>
      </c>
      <c r="I104" s="136" t="str">
        <f t="shared" ca="1" si="20"/>
        <v/>
      </c>
      <c r="J104" s="136" t="str">
        <f t="shared" ca="1" si="21"/>
        <v/>
      </c>
      <c r="L104" s="69"/>
      <c r="M104" s="29"/>
      <c r="N104" s="13"/>
      <c r="O104" s="19"/>
      <c r="P104" s="76"/>
      <c r="Q104" s="14"/>
      <c r="R104" s="15"/>
      <c r="S104" s="68"/>
      <c r="T104" s="68"/>
      <c r="U104" s="68"/>
    </row>
    <row r="105" spans="1:21" x14ac:dyDescent="0.25">
      <c r="A105" s="129" t="str">
        <f t="shared" ca="1" si="14"/>
        <v/>
      </c>
      <c r="B105" s="130" t="str">
        <f t="shared" ca="1" si="15"/>
        <v/>
      </c>
      <c r="C105" s="131" t="str">
        <f t="shared" ca="1" si="16"/>
        <v/>
      </c>
      <c r="D105" s="132"/>
      <c r="E105" s="133" t="str">
        <f t="shared" ca="1" si="17"/>
        <v/>
      </c>
      <c r="F105" s="134" t="str">
        <f t="shared" ca="1" si="18"/>
        <v/>
      </c>
      <c r="G105" s="135" t="str">
        <f t="shared" ca="1" si="13"/>
        <v/>
      </c>
      <c r="H105" s="150" t="str">
        <f t="shared" ca="1" si="19"/>
        <v/>
      </c>
      <c r="I105" s="136" t="str">
        <f t="shared" ca="1" si="20"/>
        <v/>
      </c>
      <c r="J105" s="136" t="str">
        <f t="shared" ca="1" si="21"/>
        <v/>
      </c>
      <c r="L105" s="69"/>
      <c r="M105" s="29"/>
      <c r="N105" s="13"/>
      <c r="O105" s="19"/>
      <c r="P105" s="76"/>
      <c r="Q105" s="14"/>
      <c r="R105" s="15"/>
      <c r="S105" s="68"/>
      <c r="T105" s="68"/>
      <c r="U105" s="68"/>
    </row>
    <row r="106" spans="1:21" x14ac:dyDescent="0.25">
      <c r="A106" s="129" t="str">
        <f t="shared" ca="1" si="14"/>
        <v/>
      </c>
      <c r="B106" s="130" t="str">
        <f t="shared" ca="1" si="15"/>
        <v/>
      </c>
      <c r="C106" s="131" t="str">
        <f t="shared" ca="1" si="16"/>
        <v/>
      </c>
      <c r="D106" s="132"/>
      <c r="E106" s="133" t="str">
        <f t="shared" ca="1" si="17"/>
        <v/>
      </c>
      <c r="F106" s="134" t="str">
        <f t="shared" ca="1" si="18"/>
        <v/>
      </c>
      <c r="G106" s="135" t="str">
        <f t="shared" ca="1" si="13"/>
        <v/>
      </c>
      <c r="H106" s="150" t="str">
        <f t="shared" ca="1" si="19"/>
        <v/>
      </c>
      <c r="I106" s="136" t="str">
        <f t="shared" ca="1" si="20"/>
        <v/>
      </c>
      <c r="J106" s="136" t="str">
        <f t="shared" ca="1" si="21"/>
        <v/>
      </c>
      <c r="L106" s="69"/>
      <c r="M106" s="29"/>
      <c r="N106" s="13"/>
      <c r="O106" s="19"/>
      <c r="P106" s="76"/>
      <c r="Q106" s="14"/>
      <c r="R106" s="15"/>
      <c r="S106" s="68"/>
      <c r="T106" s="68"/>
      <c r="U106" s="68"/>
    </row>
    <row r="107" spans="1:21" x14ac:dyDescent="0.25">
      <c r="A107" s="129" t="str">
        <f t="shared" ca="1" si="14"/>
        <v/>
      </c>
      <c r="B107" s="130" t="str">
        <f t="shared" ca="1" si="15"/>
        <v/>
      </c>
      <c r="C107" s="131" t="str">
        <f t="shared" ca="1" si="16"/>
        <v/>
      </c>
      <c r="D107" s="132"/>
      <c r="E107" s="133" t="str">
        <f t="shared" ca="1" si="17"/>
        <v/>
      </c>
      <c r="F107" s="134" t="str">
        <f t="shared" ca="1" si="18"/>
        <v/>
      </c>
      <c r="G107" s="135" t="str">
        <f t="shared" ca="1" si="13"/>
        <v/>
      </c>
      <c r="H107" s="150" t="str">
        <f t="shared" ca="1" si="19"/>
        <v/>
      </c>
      <c r="I107" s="136" t="str">
        <f t="shared" ca="1" si="20"/>
        <v/>
      </c>
      <c r="J107" s="136" t="str">
        <f t="shared" ca="1" si="21"/>
        <v/>
      </c>
      <c r="L107" s="69"/>
      <c r="M107" s="29"/>
      <c r="N107" s="13"/>
      <c r="O107" s="19"/>
      <c r="P107" s="76"/>
      <c r="Q107" s="14"/>
      <c r="R107" s="15"/>
      <c r="S107" s="68"/>
      <c r="T107" s="68"/>
      <c r="U107" s="68"/>
    </row>
    <row r="108" spans="1:21" x14ac:dyDescent="0.25">
      <c r="A108" s="129" t="str">
        <f t="shared" ca="1" si="14"/>
        <v/>
      </c>
      <c r="B108" s="130" t="str">
        <f t="shared" ca="1" si="15"/>
        <v/>
      </c>
      <c r="C108" s="131" t="str">
        <f t="shared" ca="1" si="16"/>
        <v/>
      </c>
      <c r="D108" s="132"/>
      <c r="E108" s="133" t="str">
        <f t="shared" ca="1" si="17"/>
        <v/>
      </c>
      <c r="F108" s="134" t="str">
        <f t="shared" ca="1" si="18"/>
        <v/>
      </c>
      <c r="G108" s="135" t="str">
        <f t="shared" ca="1" si="13"/>
        <v/>
      </c>
      <c r="H108" s="150" t="str">
        <f t="shared" ca="1" si="19"/>
        <v/>
      </c>
      <c r="I108" s="136" t="str">
        <f t="shared" ca="1" si="20"/>
        <v/>
      </c>
      <c r="J108" s="136" t="str">
        <f t="shared" ca="1" si="21"/>
        <v/>
      </c>
      <c r="L108" s="69"/>
      <c r="M108" s="29"/>
      <c r="N108" s="13"/>
      <c r="O108" s="19"/>
      <c r="P108" s="76"/>
      <c r="Q108" s="14"/>
      <c r="R108" s="15"/>
      <c r="S108" s="68"/>
      <c r="T108" s="68"/>
      <c r="U108" s="68"/>
    </row>
    <row r="109" spans="1:21" x14ac:dyDescent="0.25">
      <c r="A109" s="129" t="str">
        <f t="shared" ca="1" si="14"/>
        <v/>
      </c>
      <c r="B109" s="130" t="str">
        <f t="shared" ca="1" si="15"/>
        <v/>
      </c>
      <c r="C109" s="131" t="str">
        <f t="shared" ca="1" si="16"/>
        <v/>
      </c>
      <c r="D109" s="132"/>
      <c r="E109" s="133" t="str">
        <f t="shared" ca="1" si="17"/>
        <v/>
      </c>
      <c r="F109" s="134" t="str">
        <f t="shared" ca="1" si="18"/>
        <v/>
      </c>
      <c r="G109" s="135" t="str">
        <f t="shared" ca="1" si="13"/>
        <v/>
      </c>
      <c r="H109" s="150" t="str">
        <f t="shared" ca="1" si="19"/>
        <v/>
      </c>
      <c r="I109" s="136" t="str">
        <f t="shared" ca="1" si="20"/>
        <v/>
      </c>
      <c r="J109" s="136" t="str">
        <f t="shared" ca="1" si="21"/>
        <v/>
      </c>
      <c r="L109" s="69"/>
      <c r="M109" s="29"/>
      <c r="N109" s="13"/>
      <c r="O109" s="19"/>
      <c r="P109" s="76"/>
      <c r="Q109" s="14"/>
      <c r="R109" s="15"/>
      <c r="S109" s="68"/>
      <c r="T109" s="68"/>
      <c r="U109" s="68"/>
    </row>
    <row r="110" spans="1:21" x14ac:dyDescent="0.25">
      <c r="A110" s="129" t="str">
        <f t="shared" ca="1" si="14"/>
        <v/>
      </c>
      <c r="B110" s="130" t="str">
        <f t="shared" ca="1" si="15"/>
        <v/>
      </c>
      <c r="C110" s="131" t="str">
        <f t="shared" ca="1" si="16"/>
        <v/>
      </c>
      <c r="D110" s="132"/>
      <c r="E110" s="133" t="str">
        <f t="shared" ca="1" si="17"/>
        <v/>
      </c>
      <c r="F110" s="134" t="str">
        <f t="shared" ca="1" si="18"/>
        <v/>
      </c>
      <c r="G110" s="135" t="str">
        <f t="shared" ca="1" si="13"/>
        <v/>
      </c>
      <c r="H110" s="150" t="str">
        <f t="shared" ca="1" si="19"/>
        <v/>
      </c>
      <c r="I110" s="136" t="str">
        <f t="shared" ca="1" si="20"/>
        <v/>
      </c>
      <c r="J110" s="136" t="str">
        <f t="shared" ca="1" si="21"/>
        <v/>
      </c>
      <c r="L110" s="69"/>
      <c r="M110" s="29"/>
      <c r="N110" s="13"/>
      <c r="O110" s="19"/>
      <c r="P110" s="76"/>
      <c r="Q110" s="14"/>
      <c r="R110" s="15"/>
      <c r="S110" s="68"/>
      <c r="T110" s="68"/>
      <c r="U110" s="68"/>
    </row>
    <row r="111" spans="1:21" x14ac:dyDescent="0.25">
      <c r="A111" s="129" t="str">
        <f t="shared" ca="1" si="14"/>
        <v/>
      </c>
      <c r="B111" s="130" t="str">
        <f t="shared" ca="1" si="15"/>
        <v/>
      </c>
      <c r="C111" s="131" t="str">
        <f t="shared" ca="1" si="16"/>
        <v/>
      </c>
      <c r="D111" s="132"/>
      <c r="E111" s="133" t="str">
        <f t="shared" ca="1" si="17"/>
        <v/>
      </c>
      <c r="F111" s="134" t="str">
        <f t="shared" ca="1" si="18"/>
        <v/>
      </c>
      <c r="G111" s="135" t="str">
        <f t="shared" ca="1" si="13"/>
        <v/>
      </c>
      <c r="H111" s="150" t="str">
        <f t="shared" ca="1" si="19"/>
        <v/>
      </c>
      <c r="I111" s="136" t="str">
        <f t="shared" ca="1" si="20"/>
        <v/>
      </c>
      <c r="J111" s="136" t="str">
        <f t="shared" ca="1" si="21"/>
        <v/>
      </c>
      <c r="L111" s="69"/>
      <c r="M111" s="29"/>
      <c r="N111" s="13"/>
      <c r="O111" s="19"/>
      <c r="P111" s="76"/>
      <c r="Q111" s="14"/>
      <c r="R111" s="15"/>
      <c r="S111" s="68"/>
      <c r="T111" s="68"/>
      <c r="U111" s="68"/>
    </row>
    <row r="112" spans="1:21" x14ac:dyDescent="0.25">
      <c r="A112" s="129" t="str">
        <f t="shared" ca="1" si="14"/>
        <v/>
      </c>
      <c r="B112" s="130" t="str">
        <f t="shared" ca="1" si="15"/>
        <v/>
      </c>
      <c r="C112" s="131" t="str">
        <f t="shared" ca="1" si="16"/>
        <v/>
      </c>
      <c r="D112" s="132"/>
      <c r="E112" s="133" t="str">
        <f t="shared" ca="1" si="17"/>
        <v/>
      </c>
      <c r="F112" s="134" t="str">
        <f t="shared" ca="1" si="18"/>
        <v/>
      </c>
      <c r="G112" s="135" t="str">
        <f t="shared" ca="1" si="13"/>
        <v/>
      </c>
      <c r="H112" s="150" t="str">
        <f t="shared" ca="1" si="19"/>
        <v/>
      </c>
      <c r="I112" s="136" t="str">
        <f t="shared" ca="1" si="20"/>
        <v/>
      </c>
      <c r="J112" s="136" t="str">
        <f t="shared" ca="1" si="21"/>
        <v/>
      </c>
      <c r="L112" s="69"/>
      <c r="M112" s="29"/>
      <c r="N112" s="13"/>
      <c r="O112" s="19"/>
      <c r="P112" s="76"/>
      <c r="Q112" s="14"/>
      <c r="R112" s="15"/>
      <c r="S112" s="68"/>
      <c r="T112" s="68"/>
      <c r="U112" s="68"/>
    </row>
    <row r="113" spans="1:21" x14ac:dyDescent="0.25">
      <c r="A113" s="129" t="str">
        <f t="shared" ca="1" si="14"/>
        <v/>
      </c>
      <c r="B113" s="130" t="str">
        <f t="shared" ca="1" si="15"/>
        <v/>
      </c>
      <c r="C113" s="131" t="str">
        <f t="shared" ca="1" si="16"/>
        <v/>
      </c>
      <c r="D113" s="132"/>
      <c r="E113" s="133" t="str">
        <f t="shared" ca="1" si="17"/>
        <v/>
      </c>
      <c r="F113" s="134" t="str">
        <f t="shared" ca="1" si="18"/>
        <v/>
      </c>
      <c r="G113" s="135" t="str">
        <f t="shared" ca="1" si="13"/>
        <v/>
      </c>
      <c r="H113" s="150" t="str">
        <f t="shared" ca="1" si="19"/>
        <v/>
      </c>
      <c r="I113" s="136" t="str">
        <f t="shared" ca="1" si="20"/>
        <v/>
      </c>
      <c r="J113" s="136" t="str">
        <f t="shared" ca="1" si="21"/>
        <v/>
      </c>
      <c r="L113" s="69"/>
      <c r="M113" s="29"/>
      <c r="N113" s="13"/>
      <c r="O113" s="19"/>
      <c r="P113" s="76"/>
      <c r="Q113" s="14"/>
      <c r="R113" s="15"/>
      <c r="S113" s="68"/>
      <c r="T113" s="68"/>
      <c r="U113" s="68"/>
    </row>
    <row r="114" spans="1:21" x14ac:dyDescent="0.25">
      <c r="A114" s="129" t="str">
        <f t="shared" ca="1" si="14"/>
        <v/>
      </c>
      <c r="B114" s="130" t="str">
        <f t="shared" ca="1" si="15"/>
        <v/>
      </c>
      <c r="C114" s="131" t="str">
        <f t="shared" ca="1" si="16"/>
        <v/>
      </c>
      <c r="D114" s="132"/>
      <c r="E114" s="133" t="str">
        <f t="shared" ca="1" si="17"/>
        <v/>
      </c>
      <c r="F114" s="134" t="str">
        <f t="shared" ca="1" si="18"/>
        <v/>
      </c>
      <c r="G114" s="135" t="str">
        <f t="shared" ca="1" si="13"/>
        <v/>
      </c>
      <c r="H114" s="150" t="str">
        <f t="shared" ca="1" si="19"/>
        <v/>
      </c>
      <c r="I114" s="136" t="str">
        <f t="shared" ca="1" si="20"/>
        <v/>
      </c>
      <c r="J114" s="136" t="str">
        <f t="shared" ca="1" si="21"/>
        <v/>
      </c>
      <c r="L114" s="69"/>
      <c r="M114" s="29"/>
      <c r="N114" s="13"/>
      <c r="O114" s="19"/>
      <c r="P114" s="76"/>
      <c r="Q114" s="14"/>
      <c r="R114" s="15"/>
      <c r="S114" s="68"/>
      <c r="T114" s="68"/>
      <c r="U114" s="68"/>
    </row>
    <row r="115" spans="1:21" x14ac:dyDescent="0.25">
      <c r="A115" s="129" t="str">
        <f t="shared" ca="1" si="14"/>
        <v/>
      </c>
      <c r="B115" s="130" t="str">
        <f t="shared" ca="1" si="15"/>
        <v/>
      </c>
      <c r="C115" s="131" t="str">
        <f t="shared" ca="1" si="16"/>
        <v/>
      </c>
      <c r="D115" s="132"/>
      <c r="E115" s="133" t="str">
        <f t="shared" ca="1" si="17"/>
        <v/>
      </c>
      <c r="F115" s="134" t="str">
        <f t="shared" ca="1" si="18"/>
        <v/>
      </c>
      <c r="G115" s="135" t="str">
        <f t="shared" ca="1" si="13"/>
        <v/>
      </c>
      <c r="H115" s="150" t="str">
        <f t="shared" ca="1" si="19"/>
        <v/>
      </c>
      <c r="I115" s="136" t="str">
        <f t="shared" ca="1" si="20"/>
        <v/>
      </c>
      <c r="J115" s="136" t="str">
        <f t="shared" ca="1" si="21"/>
        <v/>
      </c>
      <c r="L115" s="69"/>
      <c r="M115" s="29"/>
      <c r="N115" s="13"/>
      <c r="O115" s="19"/>
      <c r="P115" s="76"/>
      <c r="Q115" s="14"/>
      <c r="R115" s="15"/>
      <c r="S115" s="68"/>
      <c r="T115" s="68"/>
      <c r="U115" s="68"/>
    </row>
    <row r="116" spans="1:21" x14ac:dyDescent="0.25">
      <c r="A116" s="129" t="str">
        <f t="shared" ca="1" si="14"/>
        <v/>
      </c>
      <c r="B116" s="130" t="str">
        <f t="shared" ca="1" si="15"/>
        <v/>
      </c>
      <c r="C116" s="131" t="str">
        <f t="shared" ca="1" si="16"/>
        <v/>
      </c>
      <c r="D116" s="132"/>
      <c r="E116" s="133" t="str">
        <f t="shared" ca="1" si="17"/>
        <v/>
      </c>
      <c r="F116" s="134" t="str">
        <f t="shared" ca="1" si="18"/>
        <v/>
      </c>
      <c r="G116" s="135" t="str">
        <f t="shared" ca="1" si="13"/>
        <v/>
      </c>
      <c r="H116" s="150" t="str">
        <f t="shared" ca="1" si="19"/>
        <v/>
      </c>
      <c r="I116" s="136" t="str">
        <f t="shared" ca="1" si="20"/>
        <v/>
      </c>
      <c r="J116" s="136" t="str">
        <f t="shared" ca="1" si="21"/>
        <v/>
      </c>
      <c r="L116" s="69"/>
      <c r="M116" s="29"/>
      <c r="N116" s="13"/>
      <c r="O116" s="19"/>
      <c r="P116" s="76"/>
      <c r="Q116" s="14"/>
      <c r="R116" s="15"/>
      <c r="S116" s="68"/>
      <c r="T116" s="68"/>
      <c r="U116" s="68"/>
    </row>
    <row r="117" spans="1:21" x14ac:dyDescent="0.25">
      <c r="A117" s="129" t="str">
        <f t="shared" ca="1" si="14"/>
        <v/>
      </c>
      <c r="B117" s="130" t="str">
        <f t="shared" ca="1" si="15"/>
        <v/>
      </c>
      <c r="C117" s="131" t="str">
        <f t="shared" ca="1" si="16"/>
        <v/>
      </c>
      <c r="D117" s="132"/>
      <c r="E117" s="133" t="str">
        <f t="shared" ca="1" si="17"/>
        <v/>
      </c>
      <c r="F117" s="134" t="str">
        <f t="shared" ca="1" si="18"/>
        <v/>
      </c>
      <c r="G117" s="135" t="str">
        <f t="shared" ca="1" si="13"/>
        <v/>
      </c>
      <c r="H117" s="150" t="str">
        <f t="shared" ca="1" si="19"/>
        <v/>
      </c>
      <c r="I117" s="136" t="str">
        <f t="shared" ca="1" si="20"/>
        <v/>
      </c>
      <c r="J117" s="136" t="str">
        <f t="shared" ca="1" si="21"/>
        <v/>
      </c>
      <c r="L117" s="69"/>
      <c r="M117" s="29"/>
      <c r="N117" s="13"/>
      <c r="O117" s="19"/>
      <c r="P117" s="76"/>
      <c r="Q117" s="14"/>
      <c r="R117" s="15"/>
      <c r="S117" s="68"/>
      <c r="T117" s="68"/>
      <c r="U117" s="68"/>
    </row>
    <row r="118" spans="1:21" x14ac:dyDescent="0.25">
      <c r="A118" s="129" t="str">
        <f t="shared" ca="1" si="14"/>
        <v/>
      </c>
      <c r="B118" s="130" t="str">
        <f t="shared" ca="1" si="15"/>
        <v/>
      </c>
      <c r="C118" s="131" t="str">
        <f t="shared" ca="1" si="16"/>
        <v/>
      </c>
      <c r="D118" s="132"/>
      <c r="E118" s="133" t="str">
        <f t="shared" ca="1" si="17"/>
        <v/>
      </c>
      <c r="F118" s="134" t="str">
        <f t="shared" ca="1" si="18"/>
        <v/>
      </c>
      <c r="G118" s="135" t="str">
        <f t="shared" ca="1" si="13"/>
        <v/>
      </c>
      <c r="H118" s="150" t="str">
        <f t="shared" ca="1" si="19"/>
        <v/>
      </c>
      <c r="I118" s="136" t="str">
        <f t="shared" ca="1" si="20"/>
        <v/>
      </c>
      <c r="J118" s="136" t="str">
        <f t="shared" ca="1" si="21"/>
        <v/>
      </c>
      <c r="L118" s="69"/>
      <c r="M118" s="29"/>
      <c r="N118" s="13"/>
      <c r="O118" s="19"/>
      <c r="P118" s="76"/>
      <c r="Q118" s="14"/>
      <c r="R118" s="15"/>
      <c r="S118" s="68"/>
      <c r="T118" s="68"/>
      <c r="U118" s="68"/>
    </row>
    <row r="119" spans="1:21" x14ac:dyDescent="0.25">
      <c r="A119" s="129" t="str">
        <f t="shared" ca="1" si="14"/>
        <v/>
      </c>
      <c r="B119" s="130" t="str">
        <f t="shared" ca="1" si="15"/>
        <v/>
      </c>
      <c r="C119" s="131" t="str">
        <f t="shared" ca="1" si="16"/>
        <v/>
      </c>
      <c r="D119" s="132"/>
      <c r="E119" s="133" t="str">
        <f t="shared" ca="1" si="17"/>
        <v/>
      </c>
      <c r="F119" s="134" t="str">
        <f t="shared" ca="1" si="18"/>
        <v/>
      </c>
      <c r="G119" s="135" t="str">
        <f t="shared" ca="1" si="13"/>
        <v/>
      </c>
      <c r="H119" s="150" t="str">
        <f t="shared" ca="1" si="19"/>
        <v/>
      </c>
      <c r="I119" s="136" t="str">
        <f t="shared" ca="1" si="20"/>
        <v/>
      </c>
      <c r="J119" s="136" t="str">
        <f t="shared" ca="1" si="21"/>
        <v/>
      </c>
      <c r="L119" s="69"/>
      <c r="M119" s="29"/>
      <c r="N119" s="13"/>
      <c r="O119" s="19"/>
      <c r="P119" s="76"/>
      <c r="Q119" s="14"/>
      <c r="R119" s="15"/>
      <c r="S119" s="68"/>
      <c r="T119" s="68"/>
      <c r="U119" s="68"/>
    </row>
    <row r="120" spans="1:21" x14ac:dyDescent="0.25">
      <c r="A120" s="129" t="str">
        <f t="shared" ca="1" si="14"/>
        <v/>
      </c>
      <c r="B120" s="130" t="str">
        <f t="shared" ca="1" si="15"/>
        <v/>
      </c>
      <c r="C120" s="131" t="str">
        <f t="shared" ca="1" si="16"/>
        <v/>
      </c>
      <c r="D120" s="132"/>
      <c r="E120" s="133" t="str">
        <f t="shared" ca="1" si="17"/>
        <v/>
      </c>
      <c r="F120" s="134" t="str">
        <f t="shared" ca="1" si="18"/>
        <v/>
      </c>
      <c r="G120" s="135" t="str">
        <f t="shared" ca="1" si="13"/>
        <v/>
      </c>
      <c r="H120" s="150" t="str">
        <f t="shared" ca="1" si="19"/>
        <v/>
      </c>
      <c r="I120" s="136" t="str">
        <f t="shared" ca="1" si="20"/>
        <v/>
      </c>
      <c r="J120" s="136" t="str">
        <f t="shared" ca="1" si="21"/>
        <v/>
      </c>
      <c r="L120" s="69"/>
      <c r="M120" s="29"/>
      <c r="N120" s="13"/>
      <c r="O120" s="19"/>
      <c r="P120" s="76"/>
      <c r="Q120" s="14"/>
      <c r="R120" s="15"/>
      <c r="S120" s="68"/>
      <c r="T120" s="68"/>
      <c r="U120" s="68"/>
    </row>
    <row r="121" spans="1:21" x14ac:dyDescent="0.25">
      <c r="A121" s="129" t="str">
        <f t="shared" ca="1" si="14"/>
        <v/>
      </c>
      <c r="B121" s="130" t="str">
        <f t="shared" ca="1" si="15"/>
        <v/>
      </c>
      <c r="C121" s="131" t="str">
        <f t="shared" ca="1" si="16"/>
        <v/>
      </c>
      <c r="D121" s="132"/>
      <c r="E121" s="133" t="str">
        <f t="shared" ca="1" si="17"/>
        <v/>
      </c>
      <c r="F121" s="134" t="str">
        <f t="shared" ca="1" si="18"/>
        <v/>
      </c>
      <c r="G121" s="135" t="str">
        <f t="shared" ca="1" si="13"/>
        <v/>
      </c>
      <c r="H121" s="150" t="str">
        <f t="shared" ca="1" si="19"/>
        <v/>
      </c>
      <c r="I121" s="136" t="str">
        <f t="shared" ca="1" si="20"/>
        <v/>
      </c>
      <c r="J121" s="136" t="str">
        <f t="shared" ca="1" si="21"/>
        <v/>
      </c>
      <c r="L121" s="69"/>
      <c r="M121" s="29"/>
      <c r="N121" s="13"/>
      <c r="O121" s="19"/>
      <c r="P121" s="76"/>
      <c r="Q121" s="14"/>
      <c r="R121" s="15"/>
      <c r="S121" s="68"/>
      <c r="T121" s="68"/>
      <c r="U121" s="68"/>
    </row>
    <row r="122" spans="1:21" x14ac:dyDescent="0.25">
      <c r="A122" s="129" t="str">
        <f t="shared" ca="1" si="14"/>
        <v/>
      </c>
      <c r="B122" s="130" t="str">
        <f t="shared" ca="1" si="15"/>
        <v/>
      </c>
      <c r="C122" s="131" t="str">
        <f t="shared" ca="1" si="16"/>
        <v/>
      </c>
      <c r="D122" s="132"/>
      <c r="E122" s="133" t="str">
        <f t="shared" ca="1" si="17"/>
        <v/>
      </c>
      <c r="F122" s="134" t="str">
        <f t="shared" ca="1" si="18"/>
        <v/>
      </c>
      <c r="G122" s="135" t="str">
        <f t="shared" ca="1" si="13"/>
        <v/>
      </c>
      <c r="H122" s="150" t="str">
        <f t="shared" ca="1" si="19"/>
        <v/>
      </c>
      <c r="I122" s="136" t="str">
        <f t="shared" ca="1" si="20"/>
        <v/>
      </c>
      <c r="J122" s="136" t="str">
        <f t="shared" ca="1" si="21"/>
        <v/>
      </c>
      <c r="L122" s="69"/>
      <c r="M122" s="29"/>
      <c r="N122" s="13"/>
      <c r="O122" s="19"/>
      <c r="P122" s="76"/>
      <c r="Q122" s="14"/>
      <c r="R122" s="15"/>
      <c r="S122" s="68"/>
      <c r="T122" s="68"/>
      <c r="U122" s="68"/>
    </row>
    <row r="123" spans="1:21" x14ac:dyDescent="0.25">
      <c r="A123" s="129" t="str">
        <f t="shared" ca="1" si="14"/>
        <v/>
      </c>
      <c r="B123" s="130" t="str">
        <f t="shared" ca="1" si="15"/>
        <v/>
      </c>
      <c r="C123" s="131" t="str">
        <f t="shared" ca="1" si="16"/>
        <v/>
      </c>
      <c r="D123" s="132"/>
      <c r="E123" s="133" t="str">
        <f t="shared" ca="1" si="17"/>
        <v/>
      </c>
      <c r="F123" s="134" t="str">
        <f t="shared" ca="1" si="18"/>
        <v/>
      </c>
      <c r="G123" s="135" t="str">
        <f t="shared" ca="1" si="13"/>
        <v/>
      </c>
      <c r="H123" s="150" t="str">
        <f t="shared" ca="1" si="19"/>
        <v/>
      </c>
      <c r="I123" s="136" t="str">
        <f t="shared" ca="1" si="20"/>
        <v/>
      </c>
      <c r="J123" s="136" t="str">
        <f t="shared" ca="1" si="21"/>
        <v/>
      </c>
      <c r="L123" s="69"/>
      <c r="M123" s="29"/>
      <c r="N123" s="13"/>
      <c r="O123" s="19"/>
      <c r="P123" s="76"/>
      <c r="Q123" s="14"/>
      <c r="R123" s="15"/>
      <c r="S123" s="68"/>
      <c r="T123" s="68"/>
      <c r="U123" s="68"/>
    </row>
    <row r="124" spans="1:21" x14ac:dyDescent="0.25">
      <c r="A124" s="129" t="str">
        <f t="shared" ca="1" si="14"/>
        <v/>
      </c>
      <c r="B124" s="130" t="str">
        <f t="shared" ca="1" si="15"/>
        <v/>
      </c>
      <c r="C124" s="131" t="str">
        <f t="shared" ca="1" si="16"/>
        <v/>
      </c>
      <c r="D124" s="132"/>
      <c r="E124" s="133" t="str">
        <f t="shared" ca="1" si="17"/>
        <v/>
      </c>
      <c r="F124" s="134" t="str">
        <f t="shared" ca="1" si="18"/>
        <v/>
      </c>
      <c r="G124" s="135" t="str">
        <f t="shared" ca="1" si="13"/>
        <v/>
      </c>
      <c r="H124" s="150" t="str">
        <f t="shared" ca="1" si="19"/>
        <v/>
      </c>
      <c r="I124" s="136" t="str">
        <f t="shared" ca="1" si="20"/>
        <v/>
      </c>
      <c r="J124" s="136" t="str">
        <f t="shared" ca="1" si="21"/>
        <v/>
      </c>
      <c r="L124" s="69"/>
      <c r="M124" s="29"/>
      <c r="N124" s="13"/>
      <c r="O124" s="19"/>
      <c r="P124" s="76"/>
      <c r="Q124" s="14"/>
      <c r="R124" s="15"/>
      <c r="S124" s="68"/>
      <c r="T124" s="68"/>
      <c r="U124" s="68"/>
    </row>
    <row r="125" spans="1:21" x14ac:dyDescent="0.25">
      <c r="A125" s="129" t="str">
        <f t="shared" ca="1" si="14"/>
        <v/>
      </c>
      <c r="B125" s="130" t="str">
        <f t="shared" ca="1" si="15"/>
        <v/>
      </c>
      <c r="C125" s="131" t="str">
        <f t="shared" ca="1" si="16"/>
        <v/>
      </c>
      <c r="D125" s="132"/>
      <c r="E125" s="133" t="str">
        <f t="shared" ca="1" si="17"/>
        <v/>
      </c>
      <c r="F125" s="134" t="str">
        <f t="shared" ca="1" si="18"/>
        <v/>
      </c>
      <c r="G125" s="135" t="str">
        <f t="shared" ca="1" si="13"/>
        <v/>
      </c>
      <c r="H125" s="150" t="str">
        <f t="shared" ca="1" si="19"/>
        <v/>
      </c>
      <c r="I125" s="136" t="str">
        <f t="shared" ca="1" si="20"/>
        <v/>
      </c>
      <c r="J125" s="136" t="str">
        <f t="shared" ca="1" si="21"/>
        <v/>
      </c>
      <c r="L125" s="69"/>
      <c r="M125" s="29"/>
      <c r="N125" s="13"/>
      <c r="O125" s="19"/>
      <c r="P125" s="76"/>
      <c r="Q125" s="14"/>
      <c r="R125" s="15"/>
      <c r="S125" s="68"/>
      <c r="T125" s="68"/>
      <c r="U125" s="68"/>
    </row>
    <row r="126" spans="1:21" x14ac:dyDescent="0.25">
      <c r="A126" s="129" t="str">
        <f t="shared" ca="1" si="14"/>
        <v/>
      </c>
      <c r="B126" s="130" t="str">
        <f t="shared" ca="1" si="15"/>
        <v/>
      </c>
      <c r="C126" s="131" t="str">
        <f t="shared" ca="1" si="16"/>
        <v/>
      </c>
      <c r="D126" s="132"/>
      <c r="E126" s="133" t="str">
        <f t="shared" ca="1" si="17"/>
        <v/>
      </c>
      <c r="F126" s="134" t="str">
        <f t="shared" ca="1" si="18"/>
        <v/>
      </c>
      <c r="G126" s="135" t="str">
        <f t="shared" ca="1" si="13"/>
        <v/>
      </c>
      <c r="H126" s="150" t="str">
        <f t="shared" ca="1" si="19"/>
        <v/>
      </c>
      <c r="I126" s="136" t="str">
        <f t="shared" ca="1" si="20"/>
        <v/>
      </c>
      <c r="J126" s="136" t="str">
        <f t="shared" ca="1" si="21"/>
        <v/>
      </c>
      <c r="L126" s="69"/>
      <c r="M126" s="29"/>
      <c r="N126" s="13"/>
      <c r="O126" s="19"/>
      <c r="P126" s="76"/>
      <c r="Q126" s="14"/>
      <c r="R126" s="15"/>
      <c r="S126" s="68"/>
      <c r="T126" s="68"/>
      <c r="U126" s="68"/>
    </row>
    <row r="127" spans="1:21" x14ac:dyDescent="0.25">
      <c r="A127" s="129" t="str">
        <f t="shared" ca="1" si="14"/>
        <v/>
      </c>
      <c r="B127" s="130" t="str">
        <f t="shared" ca="1" si="15"/>
        <v/>
      </c>
      <c r="C127" s="131" t="str">
        <f t="shared" ca="1" si="16"/>
        <v/>
      </c>
      <c r="D127" s="132"/>
      <c r="E127" s="133" t="str">
        <f t="shared" ca="1" si="17"/>
        <v/>
      </c>
      <c r="F127" s="134" t="str">
        <f t="shared" ca="1" si="18"/>
        <v/>
      </c>
      <c r="G127" s="135" t="str">
        <f t="shared" ca="1" si="13"/>
        <v/>
      </c>
      <c r="H127" s="150" t="str">
        <f t="shared" ca="1" si="19"/>
        <v/>
      </c>
      <c r="I127" s="136" t="str">
        <f t="shared" ca="1" si="20"/>
        <v/>
      </c>
      <c r="J127" s="136" t="str">
        <f t="shared" ca="1" si="21"/>
        <v/>
      </c>
      <c r="L127" s="69"/>
      <c r="M127" s="29"/>
      <c r="N127" s="13"/>
      <c r="O127" s="19"/>
      <c r="P127" s="76"/>
      <c r="Q127" s="14"/>
      <c r="R127" s="15"/>
      <c r="S127" s="68"/>
      <c r="T127" s="68"/>
      <c r="U127" s="68"/>
    </row>
    <row r="128" spans="1:21" x14ac:dyDescent="0.25">
      <c r="A128" s="129" t="str">
        <f t="shared" ca="1" si="14"/>
        <v/>
      </c>
      <c r="B128" s="130" t="str">
        <f t="shared" ca="1" si="15"/>
        <v/>
      </c>
      <c r="C128" s="131" t="str">
        <f t="shared" ca="1" si="16"/>
        <v/>
      </c>
      <c r="D128" s="132"/>
      <c r="E128" s="133" t="str">
        <f t="shared" ca="1" si="17"/>
        <v/>
      </c>
      <c r="F128" s="134" t="str">
        <f t="shared" ca="1" si="18"/>
        <v/>
      </c>
      <c r="G128" s="135" t="str">
        <f t="shared" ca="1" si="13"/>
        <v/>
      </c>
      <c r="H128" s="150" t="str">
        <f t="shared" ca="1" si="19"/>
        <v/>
      </c>
      <c r="I128" s="136" t="str">
        <f t="shared" ca="1" si="20"/>
        <v/>
      </c>
      <c r="J128" s="136" t="str">
        <f t="shared" ca="1" si="21"/>
        <v/>
      </c>
      <c r="L128" s="69"/>
      <c r="M128" s="29"/>
      <c r="N128" s="13"/>
      <c r="O128" s="19"/>
      <c r="P128" s="76"/>
      <c r="Q128" s="14"/>
      <c r="R128" s="15"/>
      <c r="S128" s="68"/>
      <c r="T128" s="68"/>
      <c r="U128" s="68"/>
    </row>
    <row r="129" spans="1:21" x14ac:dyDescent="0.25">
      <c r="A129" s="129" t="str">
        <f t="shared" ca="1" si="14"/>
        <v/>
      </c>
      <c r="B129" s="130" t="str">
        <f t="shared" ca="1" si="15"/>
        <v/>
      </c>
      <c r="C129" s="131" t="str">
        <f t="shared" ca="1" si="16"/>
        <v/>
      </c>
      <c r="D129" s="132"/>
      <c r="E129" s="133" t="str">
        <f t="shared" ca="1" si="17"/>
        <v/>
      </c>
      <c r="F129" s="134" t="str">
        <f t="shared" ca="1" si="18"/>
        <v/>
      </c>
      <c r="G129" s="135" t="str">
        <f t="shared" ca="1" si="13"/>
        <v/>
      </c>
      <c r="H129" s="150" t="str">
        <f t="shared" ca="1" si="19"/>
        <v/>
      </c>
      <c r="I129" s="136" t="str">
        <f t="shared" ca="1" si="20"/>
        <v/>
      </c>
      <c r="J129" s="136" t="str">
        <f t="shared" ca="1" si="21"/>
        <v/>
      </c>
      <c r="L129" s="69"/>
      <c r="M129" s="29"/>
      <c r="N129" s="13"/>
      <c r="O129" s="19"/>
      <c r="P129" s="76"/>
      <c r="Q129" s="14"/>
      <c r="R129" s="15"/>
      <c r="S129" s="68"/>
      <c r="T129" s="68"/>
      <c r="U129" s="68"/>
    </row>
    <row r="130" spans="1:21" x14ac:dyDescent="0.25">
      <c r="A130" s="129" t="str">
        <f t="shared" ca="1" si="14"/>
        <v/>
      </c>
      <c r="B130" s="130" t="str">
        <f t="shared" ca="1" si="15"/>
        <v/>
      </c>
      <c r="C130" s="131" t="str">
        <f t="shared" ca="1" si="16"/>
        <v/>
      </c>
      <c r="D130" s="132"/>
      <c r="E130" s="133" t="str">
        <f t="shared" ca="1" si="17"/>
        <v/>
      </c>
      <c r="F130" s="134" t="str">
        <f t="shared" ca="1" si="18"/>
        <v/>
      </c>
      <c r="G130" s="135" t="str">
        <f t="shared" ca="1" si="13"/>
        <v/>
      </c>
      <c r="H130" s="150" t="str">
        <f t="shared" ca="1" si="19"/>
        <v/>
      </c>
      <c r="I130" s="136" t="str">
        <f t="shared" ca="1" si="20"/>
        <v/>
      </c>
      <c r="J130" s="136" t="str">
        <f t="shared" ca="1" si="21"/>
        <v/>
      </c>
      <c r="L130" s="69"/>
      <c r="M130" s="29"/>
      <c r="N130" s="13"/>
      <c r="O130" s="19"/>
      <c r="P130" s="76"/>
      <c r="Q130" s="14"/>
      <c r="R130" s="15"/>
      <c r="S130" s="68"/>
      <c r="T130" s="68"/>
      <c r="U130" s="68"/>
    </row>
    <row r="131" spans="1:21" x14ac:dyDescent="0.25">
      <c r="A131" s="129" t="str">
        <f t="shared" ca="1" si="14"/>
        <v/>
      </c>
      <c r="B131" s="130" t="str">
        <f t="shared" ca="1" si="15"/>
        <v/>
      </c>
      <c r="C131" s="131" t="str">
        <f t="shared" ca="1" si="16"/>
        <v/>
      </c>
      <c r="D131" s="132"/>
      <c r="E131" s="133" t="str">
        <f t="shared" ca="1" si="17"/>
        <v/>
      </c>
      <c r="F131" s="134" t="str">
        <f t="shared" ca="1" si="18"/>
        <v/>
      </c>
      <c r="G131" s="135" t="str">
        <f t="shared" ca="1" si="13"/>
        <v/>
      </c>
      <c r="H131" s="150" t="str">
        <f t="shared" ca="1" si="19"/>
        <v/>
      </c>
      <c r="I131" s="136" t="str">
        <f t="shared" ca="1" si="20"/>
        <v/>
      </c>
      <c r="J131" s="136" t="str">
        <f t="shared" ca="1" si="21"/>
        <v/>
      </c>
      <c r="L131" s="69"/>
      <c r="M131" s="29"/>
      <c r="N131" s="13"/>
      <c r="O131" s="19"/>
      <c r="P131" s="76"/>
      <c r="Q131" s="14"/>
      <c r="R131" s="15"/>
      <c r="S131" s="68"/>
      <c r="T131" s="68"/>
      <c r="U131" s="68"/>
    </row>
    <row r="132" spans="1:21" x14ac:dyDescent="0.25">
      <c r="A132" s="129" t="str">
        <f t="shared" ca="1" si="14"/>
        <v/>
      </c>
      <c r="B132" s="130" t="str">
        <f t="shared" ca="1" si="15"/>
        <v/>
      </c>
      <c r="C132" s="131" t="str">
        <f t="shared" ca="1" si="16"/>
        <v/>
      </c>
      <c r="D132" s="132"/>
      <c r="E132" s="133" t="str">
        <f t="shared" ca="1" si="17"/>
        <v/>
      </c>
      <c r="F132" s="134" t="str">
        <f t="shared" ca="1" si="18"/>
        <v/>
      </c>
      <c r="G132" s="135" t="str">
        <f t="shared" ca="1" si="13"/>
        <v/>
      </c>
      <c r="H132" s="150" t="str">
        <f t="shared" ca="1" si="19"/>
        <v/>
      </c>
      <c r="I132" s="136" t="str">
        <f t="shared" ca="1" si="20"/>
        <v/>
      </c>
      <c r="J132" s="136" t="str">
        <f t="shared" ca="1" si="21"/>
        <v/>
      </c>
      <c r="L132" s="69"/>
      <c r="M132" s="29"/>
      <c r="N132" s="13"/>
      <c r="O132" s="19"/>
      <c r="P132" s="76"/>
      <c r="Q132" s="14"/>
      <c r="R132" s="15"/>
      <c r="S132" s="68"/>
      <c r="T132" s="68"/>
      <c r="U132" s="68"/>
    </row>
    <row r="133" spans="1:21" x14ac:dyDescent="0.25">
      <c r="A133" s="129" t="str">
        <f t="shared" ca="1" si="14"/>
        <v/>
      </c>
      <c r="B133" s="130" t="str">
        <f t="shared" ca="1" si="15"/>
        <v/>
      </c>
      <c r="C133" s="131" t="str">
        <f t="shared" ca="1" si="16"/>
        <v/>
      </c>
      <c r="D133" s="132"/>
      <c r="E133" s="133" t="str">
        <f t="shared" ca="1" si="17"/>
        <v/>
      </c>
      <c r="F133" s="134" t="str">
        <f t="shared" ca="1" si="18"/>
        <v/>
      </c>
      <c r="G133" s="135" t="str">
        <f t="shared" ca="1" si="13"/>
        <v/>
      </c>
      <c r="H133" s="150" t="str">
        <f t="shared" ca="1" si="19"/>
        <v/>
      </c>
      <c r="I133" s="136" t="str">
        <f t="shared" ca="1" si="20"/>
        <v/>
      </c>
      <c r="J133" s="136" t="str">
        <f t="shared" ca="1" si="21"/>
        <v/>
      </c>
      <c r="L133" s="69"/>
      <c r="M133" s="29"/>
      <c r="N133" s="13"/>
      <c r="O133" s="19"/>
      <c r="P133" s="76"/>
      <c r="Q133" s="14"/>
      <c r="R133" s="15"/>
      <c r="S133" s="68"/>
      <c r="T133" s="68"/>
      <c r="U133" s="68"/>
    </row>
    <row r="134" spans="1:21" x14ac:dyDescent="0.25">
      <c r="A134" s="129" t="str">
        <f t="shared" ca="1" si="14"/>
        <v/>
      </c>
      <c r="B134" s="130" t="str">
        <f t="shared" ca="1" si="15"/>
        <v/>
      </c>
      <c r="C134" s="131" t="str">
        <f t="shared" ca="1" si="16"/>
        <v/>
      </c>
      <c r="D134" s="132"/>
      <c r="E134" s="133" t="str">
        <f t="shared" ca="1" si="17"/>
        <v/>
      </c>
      <c r="F134" s="134" t="str">
        <f t="shared" ca="1" si="18"/>
        <v/>
      </c>
      <c r="G134" s="135" t="str">
        <f t="shared" ca="1" si="13"/>
        <v/>
      </c>
      <c r="H134" s="150" t="str">
        <f t="shared" ca="1" si="19"/>
        <v/>
      </c>
      <c r="I134" s="136" t="str">
        <f t="shared" ca="1" si="20"/>
        <v/>
      </c>
      <c r="J134" s="136" t="str">
        <f t="shared" ca="1" si="21"/>
        <v/>
      </c>
      <c r="L134" s="69"/>
      <c r="M134" s="29"/>
      <c r="N134" s="13"/>
      <c r="O134" s="19"/>
      <c r="P134" s="76"/>
      <c r="Q134" s="14"/>
      <c r="R134" s="15"/>
      <c r="S134" s="68"/>
      <c r="T134" s="68"/>
      <c r="U134" s="68"/>
    </row>
    <row r="135" spans="1:21" x14ac:dyDescent="0.25">
      <c r="A135" s="129" t="str">
        <f t="shared" ca="1" si="14"/>
        <v/>
      </c>
      <c r="B135" s="130" t="str">
        <f t="shared" ca="1" si="15"/>
        <v/>
      </c>
      <c r="C135" s="131" t="str">
        <f t="shared" ca="1" si="16"/>
        <v/>
      </c>
      <c r="D135" s="132"/>
      <c r="E135" s="133" t="str">
        <f t="shared" ca="1" si="17"/>
        <v/>
      </c>
      <c r="F135" s="134" t="str">
        <f t="shared" ca="1" si="18"/>
        <v/>
      </c>
      <c r="G135" s="135" t="str">
        <f t="shared" ca="1" si="13"/>
        <v/>
      </c>
      <c r="H135" s="150" t="str">
        <f t="shared" ca="1" si="19"/>
        <v/>
      </c>
      <c r="I135" s="136" t="str">
        <f t="shared" ca="1" si="20"/>
        <v/>
      </c>
      <c r="J135" s="136" t="str">
        <f t="shared" ca="1" si="21"/>
        <v/>
      </c>
      <c r="L135" s="69"/>
      <c r="M135" s="29"/>
      <c r="N135" s="13"/>
      <c r="O135" s="19"/>
      <c r="P135" s="76"/>
      <c r="Q135" s="14"/>
      <c r="R135" s="15"/>
      <c r="S135" s="68"/>
      <c r="T135" s="68"/>
      <c r="U135" s="68"/>
    </row>
    <row r="136" spans="1:21" x14ac:dyDescent="0.25">
      <c r="A136" s="129" t="str">
        <f t="shared" ca="1" si="14"/>
        <v/>
      </c>
      <c r="B136" s="130" t="str">
        <f t="shared" ca="1" si="15"/>
        <v/>
      </c>
      <c r="C136" s="131" t="str">
        <f t="shared" ca="1" si="16"/>
        <v/>
      </c>
      <c r="D136" s="132"/>
      <c r="E136" s="133" t="str">
        <f t="shared" ca="1" si="17"/>
        <v/>
      </c>
      <c r="F136" s="134" t="str">
        <f t="shared" ca="1" si="18"/>
        <v/>
      </c>
      <c r="G136" s="135" t="str">
        <f t="shared" ref="G136:G199" ca="1" si="22">IF(OR(ISBLANK(INDIRECT("L"&amp;ROW())),ISBLANK(INDIRECT("M"&amp;ROW())),ISBLANK(APP_Datum_ab)),"",APP_Datum_ab)</f>
        <v/>
      </c>
      <c r="H136" s="150" t="str">
        <f t="shared" ca="1" si="19"/>
        <v/>
      </c>
      <c r="I136" s="136" t="str">
        <f t="shared" ca="1" si="20"/>
        <v/>
      </c>
      <c r="J136" s="136" t="str">
        <f t="shared" ca="1" si="21"/>
        <v/>
      </c>
      <c r="L136" s="69"/>
      <c r="M136" s="29"/>
      <c r="N136" s="13"/>
      <c r="O136" s="19"/>
      <c r="P136" s="76"/>
      <c r="Q136" s="14"/>
      <c r="R136" s="15"/>
      <c r="S136" s="68"/>
      <c r="T136" s="68"/>
      <c r="U136" s="68"/>
    </row>
    <row r="137" spans="1:21" x14ac:dyDescent="0.25">
      <c r="A137" s="129" t="str">
        <f t="shared" ca="1" si="14"/>
        <v/>
      </c>
      <c r="B137" s="130" t="str">
        <f t="shared" ca="1" si="15"/>
        <v/>
      </c>
      <c r="C137" s="131" t="str">
        <f t="shared" ca="1" si="16"/>
        <v/>
      </c>
      <c r="D137" s="132"/>
      <c r="E137" s="133" t="str">
        <f t="shared" ca="1" si="17"/>
        <v/>
      </c>
      <c r="F137" s="134" t="str">
        <f t="shared" ca="1" si="18"/>
        <v/>
      </c>
      <c r="G137" s="135" t="str">
        <f t="shared" ca="1" si="22"/>
        <v/>
      </c>
      <c r="H137" s="150" t="str">
        <f t="shared" ca="1" si="19"/>
        <v/>
      </c>
      <c r="I137" s="136" t="str">
        <f t="shared" ca="1" si="20"/>
        <v/>
      </c>
      <c r="J137" s="136" t="str">
        <f t="shared" ca="1" si="21"/>
        <v/>
      </c>
      <c r="L137" s="69"/>
      <c r="M137" s="29"/>
      <c r="N137" s="13"/>
      <c r="O137" s="19"/>
      <c r="P137" s="76"/>
      <c r="Q137" s="14"/>
      <c r="R137" s="15"/>
      <c r="S137" s="68"/>
      <c r="T137" s="68"/>
      <c r="U137" s="68"/>
    </row>
    <row r="138" spans="1:21" x14ac:dyDescent="0.25">
      <c r="A138" s="129" t="str">
        <f t="shared" ref="A138:A201" ca="1" si="23">IF(INDIRECT("J"&amp;ROW())="","",INDIRECT("L"&amp;ROW()))</f>
        <v/>
      </c>
      <c r="B138" s="130" t="str">
        <f t="shared" ref="B138:B201" ca="1" si="24">IF(OR(INDIRECT("J"&amp;ROW())="",ISBLANK(INDIRECT("O"&amp;ROW()))),"",INDIRECT("O"&amp;ROW()))</f>
        <v/>
      </c>
      <c r="C138" s="131" t="str">
        <f t="shared" ref="C138:C201" ca="1" si="25">IF(OR(INDIRECT("J"&amp;ROW())="",ISBLANK(INDIRECT("n"&amp;ROW()))),"",INDIRECT("n"&amp;ROW()))</f>
        <v/>
      </c>
      <c r="D138" s="132"/>
      <c r="E138" s="133" t="str">
        <f t="shared" ref="E138:E201" ca="1" si="26">IF(OR(ISBLANK(INDIRECT("L"&amp;ROW())),ISBLANK(INDIRECT("M"&amp;ROW()))),"",INDIRECT("L"&amp;ROW()))</f>
        <v/>
      </c>
      <c r="F138" s="134" t="str">
        <f t="shared" ref="F138:F201" ca="1" si="27">IF(OR(ISBLANK(INDIRECT("L"&amp;ROW())),ISBLANK(INDIRECT("M"&amp;ROW()))),"",INDIRECT("O"&amp;ROW()))</f>
        <v/>
      </c>
      <c r="G138" s="135" t="str">
        <f t="shared" ca="1" si="22"/>
        <v/>
      </c>
      <c r="H138" s="150" t="str">
        <f t="shared" ref="H138:H201" ca="1" si="28">IF(OR(ISBLANK(INDIRECT("L"&amp;ROW())),ISBLANK(INDIRECT("M"&amp;ROW()))),"",INDIRECT("p"&amp;ROW()))</f>
        <v/>
      </c>
      <c r="I138" s="136" t="str">
        <f t="shared" ref="I138:I201" ca="1" si="29">IF(OR(ISBLANK(INDIRECT("L"&amp;ROW())),ISBLANK(INDIRECT("M"&amp;ROW()))),"",INDIRECT("m"&amp;ROW()))</f>
        <v/>
      </c>
      <c r="J138" s="136" t="str">
        <f t="shared" ref="J138:J201" ca="1" si="30">IF(OR(ISBLANK(INDIRECT("L"&amp;ROW())),ISBLANK(INDIRECT("M"&amp;ROW()))),"", IF(INDIRECT("m"&amp;ROW())=INDIRECT("p"&amp;ROW()),"",INDIRECT("p"&amp;ROW())-INDIRECT("m"&amp;ROW())))</f>
        <v/>
      </c>
      <c r="L138" s="69"/>
      <c r="M138" s="29"/>
      <c r="N138" s="13"/>
      <c r="O138" s="19"/>
      <c r="P138" s="76"/>
      <c r="Q138" s="14"/>
      <c r="R138" s="15"/>
      <c r="S138" s="68"/>
      <c r="T138" s="68"/>
      <c r="U138" s="68"/>
    </row>
    <row r="139" spans="1:21" x14ac:dyDescent="0.25">
      <c r="A139" s="129" t="str">
        <f t="shared" ca="1" si="23"/>
        <v/>
      </c>
      <c r="B139" s="130" t="str">
        <f t="shared" ca="1" si="24"/>
        <v/>
      </c>
      <c r="C139" s="131" t="str">
        <f t="shared" ca="1" si="25"/>
        <v/>
      </c>
      <c r="D139" s="132"/>
      <c r="E139" s="133" t="str">
        <f t="shared" ca="1" si="26"/>
        <v/>
      </c>
      <c r="F139" s="134" t="str">
        <f t="shared" ca="1" si="27"/>
        <v/>
      </c>
      <c r="G139" s="135" t="str">
        <f t="shared" ca="1" si="22"/>
        <v/>
      </c>
      <c r="H139" s="150" t="str">
        <f t="shared" ca="1" si="28"/>
        <v/>
      </c>
      <c r="I139" s="136" t="str">
        <f t="shared" ca="1" si="29"/>
        <v/>
      </c>
      <c r="J139" s="136" t="str">
        <f t="shared" ca="1" si="30"/>
        <v/>
      </c>
      <c r="L139" s="69"/>
      <c r="M139" s="29"/>
      <c r="N139" s="13"/>
      <c r="O139" s="19"/>
      <c r="P139" s="76"/>
      <c r="Q139" s="14"/>
      <c r="R139" s="15"/>
      <c r="S139" s="68"/>
      <c r="T139" s="68"/>
      <c r="U139" s="68"/>
    </row>
    <row r="140" spans="1:21" x14ac:dyDescent="0.25">
      <c r="A140" s="129" t="str">
        <f t="shared" ca="1" si="23"/>
        <v/>
      </c>
      <c r="B140" s="130" t="str">
        <f t="shared" ca="1" si="24"/>
        <v/>
      </c>
      <c r="C140" s="131" t="str">
        <f t="shared" ca="1" si="25"/>
        <v/>
      </c>
      <c r="D140" s="132"/>
      <c r="E140" s="133" t="str">
        <f t="shared" ca="1" si="26"/>
        <v/>
      </c>
      <c r="F140" s="134" t="str">
        <f t="shared" ca="1" si="27"/>
        <v/>
      </c>
      <c r="G140" s="135" t="str">
        <f t="shared" ca="1" si="22"/>
        <v/>
      </c>
      <c r="H140" s="150" t="str">
        <f t="shared" ca="1" si="28"/>
        <v/>
      </c>
      <c r="I140" s="136" t="str">
        <f t="shared" ca="1" si="29"/>
        <v/>
      </c>
      <c r="J140" s="136" t="str">
        <f t="shared" ca="1" si="30"/>
        <v/>
      </c>
      <c r="L140" s="69"/>
      <c r="M140" s="29"/>
      <c r="N140" s="13"/>
      <c r="O140" s="19"/>
      <c r="P140" s="76"/>
      <c r="Q140" s="14"/>
      <c r="R140" s="15"/>
      <c r="S140" s="68"/>
      <c r="T140" s="68"/>
      <c r="U140" s="68"/>
    </row>
    <row r="141" spans="1:21" x14ac:dyDescent="0.25">
      <c r="A141" s="129" t="str">
        <f t="shared" ca="1" si="23"/>
        <v/>
      </c>
      <c r="B141" s="130" t="str">
        <f t="shared" ca="1" si="24"/>
        <v/>
      </c>
      <c r="C141" s="131" t="str">
        <f t="shared" ca="1" si="25"/>
        <v/>
      </c>
      <c r="D141" s="132"/>
      <c r="E141" s="133" t="str">
        <f t="shared" ca="1" si="26"/>
        <v/>
      </c>
      <c r="F141" s="134" t="str">
        <f t="shared" ca="1" si="27"/>
        <v/>
      </c>
      <c r="G141" s="135" t="str">
        <f t="shared" ca="1" si="22"/>
        <v/>
      </c>
      <c r="H141" s="150" t="str">
        <f t="shared" ca="1" si="28"/>
        <v/>
      </c>
      <c r="I141" s="136" t="str">
        <f t="shared" ca="1" si="29"/>
        <v/>
      </c>
      <c r="J141" s="136" t="str">
        <f t="shared" ca="1" si="30"/>
        <v/>
      </c>
      <c r="L141" s="69"/>
      <c r="M141" s="29"/>
      <c r="N141" s="13"/>
      <c r="O141" s="19"/>
      <c r="P141" s="76"/>
      <c r="Q141" s="14"/>
      <c r="R141" s="15"/>
      <c r="S141" s="68"/>
      <c r="T141" s="68"/>
      <c r="U141" s="68"/>
    </row>
    <row r="142" spans="1:21" x14ac:dyDescent="0.25">
      <c r="A142" s="129" t="str">
        <f t="shared" ca="1" si="23"/>
        <v/>
      </c>
      <c r="B142" s="130" t="str">
        <f t="shared" ca="1" si="24"/>
        <v/>
      </c>
      <c r="C142" s="131" t="str">
        <f t="shared" ca="1" si="25"/>
        <v/>
      </c>
      <c r="D142" s="132"/>
      <c r="E142" s="133" t="str">
        <f t="shared" ca="1" si="26"/>
        <v/>
      </c>
      <c r="F142" s="134" t="str">
        <f t="shared" ca="1" si="27"/>
        <v/>
      </c>
      <c r="G142" s="135" t="str">
        <f t="shared" ca="1" si="22"/>
        <v/>
      </c>
      <c r="H142" s="150" t="str">
        <f t="shared" ca="1" si="28"/>
        <v/>
      </c>
      <c r="I142" s="136" t="str">
        <f t="shared" ca="1" si="29"/>
        <v/>
      </c>
      <c r="J142" s="136" t="str">
        <f t="shared" ca="1" si="30"/>
        <v/>
      </c>
      <c r="L142" s="69"/>
      <c r="M142" s="29"/>
      <c r="N142" s="13"/>
      <c r="O142" s="19"/>
      <c r="P142" s="76"/>
      <c r="Q142" s="14"/>
      <c r="R142" s="15"/>
      <c r="S142" s="68"/>
      <c r="T142" s="68"/>
      <c r="U142" s="68"/>
    </row>
    <row r="143" spans="1:21" x14ac:dyDescent="0.25">
      <c r="A143" s="129" t="str">
        <f t="shared" ca="1" si="23"/>
        <v/>
      </c>
      <c r="B143" s="130" t="str">
        <f t="shared" ca="1" si="24"/>
        <v/>
      </c>
      <c r="C143" s="131" t="str">
        <f t="shared" ca="1" si="25"/>
        <v/>
      </c>
      <c r="D143" s="132"/>
      <c r="E143" s="133" t="str">
        <f t="shared" ca="1" si="26"/>
        <v/>
      </c>
      <c r="F143" s="134" t="str">
        <f t="shared" ca="1" si="27"/>
        <v/>
      </c>
      <c r="G143" s="135" t="str">
        <f t="shared" ca="1" si="22"/>
        <v/>
      </c>
      <c r="H143" s="150" t="str">
        <f t="shared" ca="1" si="28"/>
        <v/>
      </c>
      <c r="I143" s="136" t="str">
        <f t="shared" ca="1" si="29"/>
        <v/>
      </c>
      <c r="J143" s="136" t="str">
        <f t="shared" ca="1" si="30"/>
        <v/>
      </c>
      <c r="L143" s="69"/>
      <c r="M143" s="29"/>
      <c r="N143" s="13"/>
      <c r="O143" s="19"/>
      <c r="P143" s="76"/>
      <c r="Q143" s="14"/>
      <c r="R143" s="15"/>
      <c r="S143" s="68"/>
      <c r="T143" s="68"/>
      <c r="U143" s="68"/>
    </row>
    <row r="144" spans="1:21" x14ac:dyDescent="0.25">
      <c r="A144" s="129" t="str">
        <f t="shared" ca="1" si="23"/>
        <v/>
      </c>
      <c r="B144" s="130" t="str">
        <f t="shared" ca="1" si="24"/>
        <v/>
      </c>
      <c r="C144" s="131" t="str">
        <f t="shared" ca="1" si="25"/>
        <v/>
      </c>
      <c r="D144" s="132"/>
      <c r="E144" s="133" t="str">
        <f t="shared" ca="1" si="26"/>
        <v/>
      </c>
      <c r="F144" s="134" t="str">
        <f t="shared" ca="1" si="27"/>
        <v/>
      </c>
      <c r="G144" s="135" t="str">
        <f t="shared" ca="1" si="22"/>
        <v/>
      </c>
      <c r="H144" s="150" t="str">
        <f t="shared" ca="1" si="28"/>
        <v/>
      </c>
      <c r="I144" s="136" t="str">
        <f t="shared" ca="1" si="29"/>
        <v/>
      </c>
      <c r="J144" s="136" t="str">
        <f t="shared" ca="1" si="30"/>
        <v/>
      </c>
      <c r="L144" s="69"/>
      <c r="M144" s="29"/>
      <c r="N144" s="13"/>
      <c r="O144" s="19"/>
      <c r="P144" s="76"/>
      <c r="Q144" s="14"/>
      <c r="R144" s="15"/>
      <c r="S144" s="68"/>
      <c r="T144" s="68"/>
      <c r="U144" s="68"/>
    </row>
    <row r="145" spans="1:21" x14ac:dyDescent="0.25">
      <c r="A145" s="129" t="str">
        <f t="shared" ca="1" si="23"/>
        <v/>
      </c>
      <c r="B145" s="130" t="str">
        <f t="shared" ca="1" si="24"/>
        <v/>
      </c>
      <c r="C145" s="131" t="str">
        <f t="shared" ca="1" si="25"/>
        <v/>
      </c>
      <c r="D145" s="132"/>
      <c r="E145" s="133" t="str">
        <f t="shared" ca="1" si="26"/>
        <v/>
      </c>
      <c r="F145" s="134" t="str">
        <f t="shared" ca="1" si="27"/>
        <v/>
      </c>
      <c r="G145" s="135" t="str">
        <f t="shared" ca="1" si="22"/>
        <v/>
      </c>
      <c r="H145" s="150" t="str">
        <f t="shared" ca="1" si="28"/>
        <v/>
      </c>
      <c r="I145" s="136" t="str">
        <f t="shared" ca="1" si="29"/>
        <v/>
      </c>
      <c r="J145" s="136" t="str">
        <f t="shared" ca="1" si="30"/>
        <v/>
      </c>
      <c r="L145" s="69"/>
      <c r="M145" s="29"/>
      <c r="N145" s="13"/>
      <c r="O145" s="19"/>
      <c r="P145" s="76"/>
      <c r="Q145" s="14"/>
      <c r="R145" s="15"/>
      <c r="S145" s="68"/>
      <c r="T145" s="68"/>
      <c r="U145" s="68"/>
    </row>
    <row r="146" spans="1:21" x14ac:dyDescent="0.25">
      <c r="A146" s="129" t="str">
        <f t="shared" ca="1" si="23"/>
        <v/>
      </c>
      <c r="B146" s="130" t="str">
        <f t="shared" ca="1" si="24"/>
        <v/>
      </c>
      <c r="C146" s="131" t="str">
        <f t="shared" ca="1" si="25"/>
        <v/>
      </c>
      <c r="D146" s="132"/>
      <c r="E146" s="133" t="str">
        <f t="shared" ca="1" si="26"/>
        <v/>
      </c>
      <c r="F146" s="134" t="str">
        <f t="shared" ca="1" si="27"/>
        <v/>
      </c>
      <c r="G146" s="135" t="str">
        <f t="shared" ca="1" si="22"/>
        <v/>
      </c>
      <c r="H146" s="150" t="str">
        <f t="shared" ca="1" si="28"/>
        <v/>
      </c>
      <c r="I146" s="136" t="str">
        <f t="shared" ca="1" si="29"/>
        <v/>
      </c>
      <c r="J146" s="136" t="str">
        <f t="shared" ca="1" si="30"/>
        <v/>
      </c>
      <c r="L146" s="69"/>
      <c r="M146" s="29"/>
      <c r="N146" s="13"/>
      <c r="O146" s="19"/>
      <c r="P146" s="76"/>
      <c r="Q146" s="14"/>
      <c r="R146" s="15"/>
      <c r="S146" s="68"/>
      <c r="T146" s="68"/>
      <c r="U146" s="68"/>
    </row>
    <row r="147" spans="1:21" x14ac:dyDescent="0.25">
      <c r="A147" s="129" t="str">
        <f t="shared" ca="1" si="23"/>
        <v/>
      </c>
      <c r="B147" s="130" t="str">
        <f t="shared" ca="1" si="24"/>
        <v/>
      </c>
      <c r="C147" s="131" t="str">
        <f t="shared" ca="1" si="25"/>
        <v/>
      </c>
      <c r="D147" s="132"/>
      <c r="E147" s="133" t="str">
        <f t="shared" ca="1" si="26"/>
        <v/>
      </c>
      <c r="F147" s="134" t="str">
        <f t="shared" ca="1" si="27"/>
        <v/>
      </c>
      <c r="G147" s="135" t="str">
        <f t="shared" ca="1" si="22"/>
        <v/>
      </c>
      <c r="H147" s="150" t="str">
        <f t="shared" ca="1" si="28"/>
        <v/>
      </c>
      <c r="I147" s="136" t="str">
        <f t="shared" ca="1" si="29"/>
        <v/>
      </c>
      <c r="J147" s="136" t="str">
        <f t="shared" ca="1" si="30"/>
        <v/>
      </c>
      <c r="L147" s="69"/>
      <c r="M147" s="29"/>
      <c r="N147" s="13"/>
      <c r="O147" s="19"/>
      <c r="P147" s="76"/>
      <c r="Q147" s="14"/>
      <c r="R147" s="15"/>
      <c r="S147" s="68"/>
      <c r="T147" s="68"/>
      <c r="U147" s="68"/>
    </row>
    <row r="148" spans="1:21" x14ac:dyDescent="0.25">
      <c r="A148" s="129" t="str">
        <f t="shared" ca="1" si="23"/>
        <v/>
      </c>
      <c r="B148" s="130" t="str">
        <f t="shared" ca="1" si="24"/>
        <v/>
      </c>
      <c r="C148" s="131" t="str">
        <f t="shared" ca="1" si="25"/>
        <v/>
      </c>
      <c r="D148" s="132"/>
      <c r="E148" s="133" t="str">
        <f t="shared" ca="1" si="26"/>
        <v/>
      </c>
      <c r="F148" s="134" t="str">
        <f t="shared" ca="1" si="27"/>
        <v/>
      </c>
      <c r="G148" s="135" t="str">
        <f t="shared" ca="1" si="22"/>
        <v/>
      </c>
      <c r="H148" s="150" t="str">
        <f t="shared" ca="1" si="28"/>
        <v/>
      </c>
      <c r="I148" s="136" t="str">
        <f t="shared" ca="1" si="29"/>
        <v/>
      </c>
      <c r="J148" s="136" t="str">
        <f t="shared" ca="1" si="30"/>
        <v/>
      </c>
      <c r="L148" s="69"/>
      <c r="M148" s="29"/>
      <c r="N148" s="13"/>
      <c r="O148" s="19"/>
      <c r="P148" s="76"/>
      <c r="Q148" s="14"/>
      <c r="R148" s="15"/>
      <c r="S148" s="68"/>
      <c r="T148" s="68"/>
      <c r="U148" s="68"/>
    </row>
    <row r="149" spans="1:21" x14ac:dyDescent="0.25">
      <c r="A149" s="129" t="str">
        <f t="shared" ca="1" si="23"/>
        <v/>
      </c>
      <c r="B149" s="130" t="str">
        <f t="shared" ca="1" si="24"/>
        <v/>
      </c>
      <c r="C149" s="131" t="str">
        <f t="shared" ca="1" si="25"/>
        <v/>
      </c>
      <c r="D149" s="132"/>
      <c r="E149" s="133" t="str">
        <f t="shared" ca="1" si="26"/>
        <v/>
      </c>
      <c r="F149" s="134" t="str">
        <f t="shared" ca="1" si="27"/>
        <v/>
      </c>
      <c r="G149" s="135" t="str">
        <f t="shared" ca="1" si="22"/>
        <v/>
      </c>
      <c r="H149" s="150" t="str">
        <f t="shared" ca="1" si="28"/>
        <v/>
      </c>
      <c r="I149" s="136" t="str">
        <f t="shared" ca="1" si="29"/>
        <v/>
      </c>
      <c r="J149" s="136" t="str">
        <f t="shared" ca="1" si="30"/>
        <v/>
      </c>
      <c r="L149" s="69"/>
      <c r="M149" s="29"/>
      <c r="N149" s="13"/>
      <c r="O149" s="19"/>
      <c r="P149" s="76"/>
      <c r="Q149" s="14"/>
      <c r="R149" s="15"/>
      <c r="S149" s="68"/>
      <c r="T149" s="68"/>
      <c r="U149" s="68"/>
    </row>
    <row r="150" spans="1:21" x14ac:dyDescent="0.25">
      <c r="A150" s="129" t="str">
        <f t="shared" ca="1" si="23"/>
        <v/>
      </c>
      <c r="B150" s="130" t="str">
        <f t="shared" ca="1" si="24"/>
        <v/>
      </c>
      <c r="C150" s="131" t="str">
        <f t="shared" ca="1" si="25"/>
        <v/>
      </c>
      <c r="D150" s="132"/>
      <c r="E150" s="133" t="str">
        <f t="shared" ca="1" si="26"/>
        <v/>
      </c>
      <c r="F150" s="134" t="str">
        <f t="shared" ca="1" si="27"/>
        <v/>
      </c>
      <c r="G150" s="135" t="str">
        <f t="shared" ca="1" si="22"/>
        <v/>
      </c>
      <c r="H150" s="150" t="str">
        <f t="shared" ca="1" si="28"/>
        <v/>
      </c>
      <c r="I150" s="136" t="str">
        <f t="shared" ca="1" si="29"/>
        <v/>
      </c>
      <c r="J150" s="136" t="str">
        <f t="shared" ca="1" si="30"/>
        <v/>
      </c>
      <c r="L150" s="69"/>
      <c r="M150" s="29"/>
      <c r="N150" s="13"/>
      <c r="O150" s="19"/>
      <c r="P150" s="76"/>
      <c r="Q150" s="14"/>
      <c r="R150" s="15"/>
      <c r="S150" s="68"/>
      <c r="T150" s="68"/>
      <c r="U150" s="68"/>
    </row>
    <row r="151" spans="1:21" x14ac:dyDescent="0.25">
      <c r="A151" s="129" t="str">
        <f t="shared" ca="1" si="23"/>
        <v/>
      </c>
      <c r="B151" s="130" t="str">
        <f t="shared" ca="1" si="24"/>
        <v/>
      </c>
      <c r="C151" s="131" t="str">
        <f t="shared" ca="1" si="25"/>
        <v/>
      </c>
      <c r="D151" s="132"/>
      <c r="E151" s="133" t="str">
        <f t="shared" ca="1" si="26"/>
        <v/>
      </c>
      <c r="F151" s="134" t="str">
        <f t="shared" ca="1" si="27"/>
        <v/>
      </c>
      <c r="G151" s="135" t="str">
        <f t="shared" ca="1" si="22"/>
        <v/>
      </c>
      <c r="H151" s="150" t="str">
        <f t="shared" ca="1" si="28"/>
        <v/>
      </c>
      <c r="I151" s="136" t="str">
        <f t="shared" ca="1" si="29"/>
        <v/>
      </c>
      <c r="J151" s="136" t="str">
        <f t="shared" ca="1" si="30"/>
        <v/>
      </c>
      <c r="L151" s="69"/>
      <c r="M151" s="29"/>
      <c r="N151" s="13"/>
      <c r="O151" s="19"/>
      <c r="P151" s="76"/>
      <c r="Q151" s="14"/>
      <c r="R151" s="15"/>
      <c r="S151" s="68"/>
      <c r="T151" s="68"/>
      <c r="U151" s="68"/>
    </row>
    <row r="152" spans="1:21" x14ac:dyDescent="0.25">
      <c r="A152" s="129" t="str">
        <f t="shared" ca="1" si="23"/>
        <v/>
      </c>
      <c r="B152" s="130" t="str">
        <f t="shared" ca="1" si="24"/>
        <v/>
      </c>
      <c r="C152" s="131" t="str">
        <f t="shared" ca="1" si="25"/>
        <v/>
      </c>
      <c r="D152" s="132"/>
      <c r="E152" s="133" t="str">
        <f t="shared" ca="1" si="26"/>
        <v/>
      </c>
      <c r="F152" s="134" t="str">
        <f t="shared" ca="1" si="27"/>
        <v/>
      </c>
      <c r="G152" s="135" t="str">
        <f t="shared" ca="1" si="22"/>
        <v/>
      </c>
      <c r="H152" s="150" t="str">
        <f t="shared" ca="1" si="28"/>
        <v/>
      </c>
      <c r="I152" s="136" t="str">
        <f t="shared" ca="1" si="29"/>
        <v/>
      </c>
      <c r="J152" s="136" t="str">
        <f t="shared" ca="1" si="30"/>
        <v/>
      </c>
      <c r="L152" s="69"/>
      <c r="M152" s="29"/>
      <c r="N152" s="13"/>
      <c r="O152" s="19"/>
      <c r="P152" s="76"/>
      <c r="Q152" s="14"/>
      <c r="R152" s="15"/>
      <c r="S152" s="68"/>
      <c r="T152" s="68"/>
      <c r="U152" s="68"/>
    </row>
    <row r="153" spans="1:21" x14ac:dyDescent="0.25">
      <c r="A153" s="129" t="str">
        <f t="shared" ca="1" si="23"/>
        <v/>
      </c>
      <c r="B153" s="130" t="str">
        <f t="shared" ca="1" si="24"/>
        <v/>
      </c>
      <c r="C153" s="131" t="str">
        <f t="shared" ca="1" si="25"/>
        <v/>
      </c>
      <c r="D153" s="132"/>
      <c r="E153" s="133" t="str">
        <f t="shared" ca="1" si="26"/>
        <v/>
      </c>
      <c r="F153" s="134" t="str">
        <f t="shared" ca="1" si="27"/>
        <v/>
      </c>
      <c r="G153" s="135" t="str">
        <f t="shared" ca="1" si="22"/>
        <v/>
      </c>
      <c r="H153" s="150" t="str">
        <f t="shared" ca="1" si="28"/>
        <v/>
      </c>
      <c r="I153" s="136" t="str">
        <f t="shared" ca="1" si="29"/>
        <v/>
      </c>
      <c r="J153" s="136" t="str">
        <f t="shared" ca="1" si="30"/>
        <v/>
      </c>
      <c r="L153" s="69"/>
      <c r="M153" s="29"/>
      <c r="N153" s="13"/>
      <c r="O153" s="19"/>
      <c r="P153" s="76"/>
      <c r="Q153" s="14"/>
      <c r="R153" s="15"/>
      <c r="S153" s="68"/>
      <c r="T153" s="68"/>
      <c r="U153" s="68"/>
    </row>
    <row r="154" spans="1:21" x14ac:dyDescent="0.25">
      <c r="A154" s="129" t="str">
        <f t="shared" ca="1" si="23"/>
        <v/>
      </c>
      <c r="B154" s="130" t="str">
        <f t="shared" ca="1" si="24"/>
        <v/>
      </c>
      <c r="C154" s="131" t="str">
        <f t="shared" ca="1" si="25"/>
        <v/>
      </c>
      <c r="D154" s="132"/>
      <c r="E154" s="133" t="str">
        <f t="shared" ca="1" si="26"/>
        <v/>
      </c>
      <c r="F154" s="134" t="str">
        <f t="shared" ca="1" si="27"/>
        <v/>
      </c>
      <c r="G154" s="135" t="str">
        <f t="shared" ca="1" si="22"/>
        <v/>
      </c>
      <c r="H154" s="150" t="str">
        <f t="shared" ca="1" si="28"/>
        <v/>
      </c>
      <c r="I154" s="136" t="str">
        <f t="shared" ca="1" si="29"/>
        <v/>
      </c>
      <c r="J154" s="136" t="str">
        <f t="shared" ca="1" si="30"/>
        <v/>
      </c>
      <c r="L154" s="69"/>
      <c r="M154" s="29"/>
      <c r="N154" s="13"/>
      <c r="O154" s="19"/>
      <c r="P154" s="76"/>
      <c r="Q154" s="14"/>
      <c r="R154" s="15"/>
      <c r="S154" s="68"/>
      <c r="T154" s="68"/>
      <c r="U154" s="68"/>
    </row>
    <row r="155" spans="1:21" x14ac:dyDescent="0.25">
      <c r="A155" s="129" t="str">
        <f t="shared" ca="1" si="23"/>
        <v/>
      </c>
      <c r="B155" s="130" t="str">
        <f t="shared" ca="1" si="24"/>
        <v/>
      </c>
      <c r="C155" s="131" t="str">
        <f t="shared" ca="1" si="25"/>
        <v/>
      </c>
      <c r="D155" s="132"/>
      <c r="E155" s="133" t="str">
        <f t="shared" ca="1" si="26"/>
        <v/>
      </c>
      <c r="F155" s="134" t="str">
        <f t="shared" ca="1" si="27"/>
        <v/>
      </c>
      <c r="G155" s="135" t="str">
        <f t="shared" ca="1" si="22"/>
        <v/>
      </c>
      <c r="H155" s="150" t="str">
        <f t="shared" ca="1" si="28"/>
        <v/>
      </c>
      <c r="I155" s="136" t="str">
        <f t="shared" ca="1" si="29"/>
        <v/>
      </c>
      <c r="J155" s="136" t="str">
        <f t="shared" ca="1" si="30"/>
        <v/>
      </c>
      <c r="L155" s="69"/>
      <c r="M155" s="29"/>
      <c r="N155" s="13"/>
      <c r="O155" s="19"/>
      <c r="P155" s="76"/>
      <c r="Q155" s="14"/>
      <c r="R155" s="15"/>
      <c r="S155" s="68"/>
      <c r="T155" s="68"/>
      <c r="U155" s="68"/>
    </row>
    <row r="156" spans="1:21" x14ac:dyDescent="0.25">
      <c r="A156" s="129" t="str">
        <f t="shared" ca="1" si="23"/>
        <v/>
      </c>
      <c r="B156" s="130" t="str">
        <f t="shared" ca="1" si="24"/>
        <v/>
      </c>
      <c r="C156" s="131" t="str">
        <f t="shared" ca="1" si="25"/>
        <v/>
      </c>
      <c r="D156" s="132"/>
      <c r="E156" s="133" t="str">
        <f t="shared" ca="1" si="26"/>
        <v/>
      </c>
      <c r="F156" s="134" t="str">
        <f t="shared" ca="1" si="27"/>
        <v/>
      </c>
      <c r="G156" s="135" t="str">
        <f t="shared" ca="1" si="22"/>
        <v/>
      </c>
      <c r="H156" s="150" t="str">
        <f t="shared" ca="1" si="28"/>
        <v/>
      </c>
      <c r="I156" s="136" t="str">
        <f t="shared" ca="1" si="29"/>
        <v/>
      </c>
      <c r="J156" s="136" t="str">
        <f t="shared" ca="1" si="30"/>
        <v/>
      </c>
      <c r="L156" s="69"/>
      <c r="M156" s="29"/>
      <c r="N156" s="13"/>
      <c r="O156" s="19"/>
      <c r="P156" s="76"/>
      <c r="Q156" s="14"/>
      <c r="R156" s="15"/>
      <c r="S156" s="68"/>
      <c r="T156" s="68"/>
      <c r="U156" s="68"/>
    </row>
    <row r="157" spans="1:21" x14ac:dyDescent="0.25">
      <c r="A157" s="129" t="str">
        <f t="shared" ca="1" si="23"/>
        <v/>
      </c>
      <c r="B157" s="130" t="str">
        <f t="shared" ca="1" si="24"/>
        <v/>
      </c>
      <c r="C157" s="131" t="str">
        <f t="shared" ca="1" si="25"/>
        <v/>
      </c>
      <c r="D157" s="132"/>
      <c r="E157" s="133" t="str">
        <f t="shared" ca="1" si="26"/>
        <v/>
      </c>
      <c r="F157" s="134" t="str">
        <f t="shared" ca="1" si="27"/>
        <v/>
      </c>
      <c r="G157" s="135" t="str">
        <f t="shared" ca="1" si="22"/>
        <v/>
      </c>
      <c r="H157" s="150" t="str">
        <f t="shared" ca="1" si="28"/>
        <v/>
      </c>
      <c r="I157" s="136" t="str">
        <f t="shared" ca="1" si="29"/>
        <v/>
      </c>
      <c r="J157" s="136" t="str">
        <f t="shared" ca="1" si="30"/>
        <v/>
      </c>
      <c r="L157" s="69"/>
      <c r="M157" s="29"/>
      <c r="N157" s="13"/>
      <c r="O157" s="19"/>
      <c r="P157" s="76"/>
      <c r="Q157" s="14"/>
      <c r="R157" s="15"/>
      <c r="S157" s="68"/>
      <c r="T157" s="68"/>
      <c r="U157" s="68"/>
    </row>
    <row r="158" spans="1:21" x14ac:dyDescent="0.25">
      <c r="A158" s="129" t="str">
        <f t="shared" ca="1" si="23"/>
        <v/>
      </c>
      <c r="B158" s="130" t="str">
        <f t="shared" ca="1" si="24"/>
        <v/>
      </c>
      <c r="C158" s="131" t="str">
        <f t="shared" ca="1" si="25"/>
        <v/>
      </c>
      <c r="D158" s="132"/>
      <c r="E158" s="133" t="str">
        <f t="shared" ca="1" si="26"/>
        <v/>
      </c>
      <c r="F158" s="134" t="str">
        <f t="shared" ca="1" si="27"/>
        <v/>
      </c>
      <c r="G158" s="135" t="str">
        <f t="shared" ca="1" si="22"/>
        <v/>
      </c>
      <c r="H158" s="150" t="str">
        <f t="shared" ca="1" si="28"/>
        <v/>
      </c>
      <c r="I158" s="136" t="str">
        <f t="shared" ca="1" si="29"/>
        <v/>
      </c>
      <c r="J158" s="136" t="str">
        <f t="shared" ca="1" si="30"/>
        <v/>
      </c>
      <c r="L158" s="69"/>
      <c r="M158" s="29"/>
      <c r="N158" s="13"/>
      <c r="O158" s="19"/>
      <c r="P158" s="76"/>
      <c r="Q158" s="14"/>
      <c r="R158" s="15"/>
      <c r="S158" s="68"/>
      <c r="T158" s="68"/>
      <c r="U158" s="68"/>
    </row>
    <row r="159" spans="1:21" x14ac:dyDescent="0.25">
      <c r="A159" s="129" t="str">
        <f t="shared" ca="1" si="23"/>
        <v/>
      </c>
      <c r="B159" s="130" t="str">
        <f t="shared" ca="1" si="24"/>
        <v/>
      </c>
      <c r="C159" s="131" t="str">
        <f t="shared" ca="1" si="25"/>
        <v/>
      </c>
      <c r="D159" s="132"/>
      <c r="E159" s="133" t="str">
        <f t="shared" ca="1" si="26"/>
        <v/>
      </c>
      <c r="F159" s="134" t="str">
        <f t="shared" ca="1" si="27"/>
        <v/>
      </c>
      <c r="G159" s="135" t="str">
        <f t="shared" ca="1" si="22"/>
        <v/>
      </c>
      <c r="H159" s="150" t="str">
        <f t="shared" ca="1" si="28"/>
        <v/>
      </c>
      <c r="I159" s="136" t="str">
        <f t="shared" ca="1" si="29"/>
        <v/>
      </c>
      <c r="J159" s="136" t="str">
        <f t="shared" ca="1" si="30"/>
        <v/>
      </c>
      <c r="L159" s="69"/>
      <c r="M159" s="29"/>
      <c r="N159" s="13"/>
      <c r="O159" s="19"/>
      <c r="P159" s="76"/>
      <c r="Q159" s="14"/>
      <c r="R159" s="15"/>
      <c r="S159" s="68"/>
      <c r="T159" s="68"/>
      <c r="U159" s="68"/>
    </row>
    <row r="160" spans="1:21" x14ac:dyDescent="0.25">
      <c r="A160" s="129" t="str">
        <f t="shared" ca="1" si="23"/>
        <v/>
      </c>
      <c r="B160" s="130" t="str">
        <f t="shared" ca="1" si="24"/>
        <v/>
      </c>
      <c r="C160" s="131" t="str">
        <f t="shared" ca="1" si="25"/>
        <v/>
      </c>
      <c r="D160" s="132"/>
      <c r="E160" s="133" t="str">
        <f t="shared" ca="1" si="26"/>
        <v/>
      </c>
      <c r="F160" s="134" t="str">
        <f t="shared" ca="1" si="27"/>
        <v/>
      </c>
      <c r="G160" s="135" t="str">
        <f t="shared" ca="1" si="22"/>
        <v/>
      </c>
      <c r="H160" s="150" t="str">
        <f t="shared" ca="1" si="28"/>
        <v/>
      </c>
      <c r="I160" s="136" t="str">
        <f t="shared" ca="1" si="29"/>
        <v/>
      </c>
      <c r="J160" s="136" t="str">
        <f t="shared" ca="1" si="30"/>
        <v/>
      </c>
      <c r="L160" s="69"/>
      <c r="M160" s="29"/>
      <c r="N160" s="13"/>
      <c r="O160" s="19"/>
      <c r="P160" s="76"/>
      <c r="Q160" s="14"/>
      <c r="R160" s="15"/>
      <c r="S160" s="68"/>
      <c r="T160" s="68"/>
      <c r="U160" s="68"/>
    </row>
    <row r="161" spans="1:21" x14ac:dyDescent="0.25">
      <c r="A161" s="129" t="str">
        <f t="shared" ca="1" si="23"/>
        <v/>
      </c>
      <c r="B161" s="130" t="str">
        <f t="shared" ca="1" si="24"/>
        <v/>
      </c>
      <c r="C161" s="131" t="str">
        <f t="shared" ca="1" si="25"/>
        <v/>
      </c>
      <c r="D161" s="132"/>
      <c r="E161" s="133" t="str">
        <f t="shared" ca="1" si="26"/>
        <v/>
      </c>
      <c r="F161" s="134" t="str">
        <f t="shared" ca="1" si="27"/>
        <v/>
      </c>
      <c r="G161" s="135" t="str">
        <f t="shared" ca="1" si="22"/>
        <v/>
      </c>
      <c r="H161" s="150" t="str">
        <f t="shared" ca="1" si="28"/>
        <v/>
      </c>
      <c r="I161" s="136" t="str">
        <f t="shared" ca="1" si="29"/>
        <v/>
      </c>
      <c r="J161" s="136" t="str">
        <f t="shared" ca="1" si="30"/>
        <v/>
      </c>
      <c r="L161" s="69"/>
      <c r="M161" s="29"/>
      <c r="N161" s="13"/>
      <c r="O161" s="19"/>
      <c r="P161" s="76"/>
      <c r="Q161" s="14"/>
      <c r="R161" s="15"/>
      <c r="S161" s="68"/>
      <c r="T161" s="68"/>
      <c r="U161" s="68"/>
    </row>
    <row r="162" spans="1:21" x14ac:dyDescent="0.25">
      <c r="A162" s="129" t="str">
        <f t="shared" ca="1" si="23"/>
        <v/>
      </c>
      <c r="B162" s="130" t="str">
        <f t="shared" ca="1" si="24"/>
        <v/>
      </c>
      <c r="C162" s="131" t="str">
        <f t="shared" ca="1" si="25"/>
        <v/>
      </c>
      <c r="D162" s="132"/>
      <c r="E162" s="133" t="str">
        <f t="shared" ca="1" si="26"/>
        <v/>
      </c>
      <c r="F162" s="134" t="str">
        <f t="shared" ca="1" si="27"/>
        <v/>
      </c>
      <c r="G162" s="135" t="str">
        <f t="shared" ca="1" si="22"/>
        <v/>
      </c>
      <c r="H162" s="150" t="str">
        <f t="shared" ca="1" si="28"/>
        <v/>
      </c>
      <c r="I162" s="136" t="str">
        <f t="shared" ca="1" si="29"/>
        <v/>
      </c>
      <c r="J162" s="136" t="str">
        <f t="shared" ca="1" si="30"/>
        <v/>
      </c>
      <c r="L162" s="69"/>
      <c r="M162" s="29"/>
      <c r="N162" s="13"/>
      <c r="O162" s="19"/>
      <c r="P162" s="76"/>
      <c r="Q162" s="14"/>
      <c r="R162" s="15"/>
      <c r="S162" s="68"/>
      <c r="T162" s="68"/>
      <c r="U162" s="68"/>
    </row>
    <row r="163" spans="1:21" x14ac:dyDescent="0.25">
      <c r="A163" s="129" t="str">
        <f t="shared" ca="1" si="23"/>
        <v/>
      </c>
      <c r="B163" s="130" t="str">
        <f t="shared" ca="1" si="24"/>
        <v/>
      </c>
      <c r="C163" s="131" t="str">
        <f t="shared" ca="1" si="25"/>
        <v/>
      </c>
      <c r="D163" s="132"/>
      <c r="E163" s="133" t="str">
        <f t="shared" ca="1" si="26"/>
        <v/>
      </c>
      <c r="F163" s="134" t="str">
        <f t="shared" ca="1" si="27"/>
        <v/>
      </c>
      <c r="G163" s="135" t="str">
        <f t="shared" ca="1" si="22"/>
        <v/>
      </c>
      <c r="H163" s="150" t="str">
        <f t="shared" ca="1" si="28"/>
        <v/>
      </c>
      <c r="I163" s="136" t="str">
        <f t="shared" ca="1" si="29"/>
        <v/>
      </c>
      <c r="J163" s="136" t="str">
        <f t="shared" ca="1" si="30"/>
        <v/>
      </c>
      <c r="L163" s="69"/>
      <c r="M163" s="29"/>
      <c r="N163" s="13"/>
      <c r="O163" s="19"/>
      <c r="P163" s="76"/>
      <c r="Q163" s="14"/>
      <c r="R163" s="15"/>
      <c r="S163" s="68"/>
      <c r="T163" s="68"/>
      <c r="U163" s="68"/>
    </row>
    <row r="164" spans="1:21" x14ac:dyDescent="0.25">
      <c r="A164" s="129" t="str">
        <f t="shared" ca="1" si="23"/>
        <v/>
      </c>
      <c r="B164" s="130" t="str">
        <f t="shared" ca="1" si="24"/>
        <v/>
      </c>
      <c r="C164" s="131" t="str">
        <f t="shared" ca="1" si="25"/>
        <v/>
      </c>
      <c r="D164" s="132"/>
      <c r="E164" s="133" t="str">
        <f t="shared" ca="1" si="26"/>
        <v/>
      </c>
      <c r="F164" s="134" t="str">
        <f t="shared" ca="1" si="27"/>
        <v/>
      </c>
      <c r="G164" s="135" t="str">
        <f t="shared" ca="1" si="22"/>
        <v/>
      </c>
      <c r="H164" s="150" t="str">
        <f t="shared" ca="1" si="28"/>
        <v/>
      </c>
      <c r="I164" s="136" t="str">
        <f t="shared" ca="1" si="29"/>
        <v/>
      </c>
      <c r="J164" s="136" t="str">
        <f t="shared" ca="1" si="30"/>
        <v/>
      </c>
      <c r="L164" s="69"/>
      <c r="M164" s="29"/>
      <c r="N164" s="13"/>
      <c r="O164" s="19"/>
      <c r="P164" s="76"/>
      <c r="Q164" s="14"/>
      <c r="R164" s="15"/>
      <c r="S164" s="68"/>
      <c r="T164" s="68"/>
      <c r="U164" s="68"/>
    </row>
    <row r="165" spans="1:21" x14ac:dyDescent="0.25">
      <c r="A165" s="129" t="str">
        <f t="shared" ca="1" si="23"/>
        <v/>
      </c>
      <c r="B165" s="130" t="str">
        <f t="shared" ca="1" si="24"/>
        <v/>
      </c>
      <c r="C165" s="131" t="str">
        <f t="shared" ca="1" si="25"/>
        <v/>
      </c>
      <c r="D165" s="132"/>
      <c r="E165" s="133" t="str">
        <f t="shared" ca="1" si="26"/>
        <v/>
      </c>
      <c r="F165" s="134" t="str">
        <f t="shared" ca="1" si="27"/>
        <v/>
      </c>
      <c r="G165" s="135" t="str">
        <f t="shared" ca="1" si="22"/>
        <v/>
      </c>
      <c r="H165" s="150" t="str">
        <f t="shared" ca="1" si="28"/>
        <v/>
      </c>
      <c r="I165" s="136" t="str">
        <f t="shared" ca="1" si="29"/>
        <v/>
      </c>
      <c r="J165" s="136" t="str">
        <f t="shared" ca="1" si="30"/>
        <v/>
      </c>
      <c r="L165" s="69"/>
      <c r="M165" s="29"/>
      <c r="N165" s="13"/>
      <c r="O165" s="19"/>
      <c r="P165" s="76"/>
      <c r="Q165" s="14"/>
      <c r="R165" s="15"/>
      <c r="S165" s="68"/>
      <c r="T165" s="68"/>
      <c r="U165" s="68"/>
    </row>
    <row r="166" spans="1:21" x14ac:dyDescent="0.25">
      <c r="A166" s="129" t="str">
        <f t="shared" ca="1" si="23"/>
        <v/>
      </c>
      <c r="B166" s="130" t="str">
        <f t="shared" ca="1" si="24"/>
        <v/>
      </c>
      <c r="C166" s="131" t="str">
        <f t="shared" ca="1" si="25"/>
        <v/>
      </c>
      <c r="D166" s="132"/>
      <c r="E166" s="133" t="str">
        <f t="shared" ca="1" si="26"/>
        <v/>
      </c>
      <c r="F166" s="134" t="str">
        <f t="shared" ca="1" si="27"/>
        <v/>
      </c>
      <c r="G166" s="135" t="str">
        <f t="shared" ca="1" si="22"/>
        <v/>
      </c>
      <c r="H166" s="150" t="str">
        <f t="shared" ca="1" si="28"/>
        <v/>
      </c>
      <c r="I166" s="136" t="str">
        <f t="shared" ca="1" si="29"/>
        <v/>
      </c>
      <c r="J166" s="136" t="str">
        <f t="shared" ca="1" si="30"/>
        <v/>
      </c>
      <c r="L166" s="69"/>
      <c r="M166" s="29"/>
      <c r="N166" s="13"/>
      <c r="O166" s="19"/>
      <c r="P166" s="76"/>
      <c r="Q166" s="14"/>
      <c r="R166" s="15"/>
      <c r="S166" s="68"/>
      <c r="T166" s="68"/>
      <c r="U166" s="68"/>
    </row>
    <row r="167" spans="1:21" x14ac:dyDescent="0.25">
      <c r="A167" s="129" t="str">
        <f t="shared" ca="1" si="23"/>
        <v/>
      </c>
      <c r="B167" s="130" t="str">
        <f t="shared" ca="1" si="24"/>
        <v/>
      </c>
      <c r="C167" s="131" t="str">
        <f t="shared" ca="1" si="25"/>
        <v/>
      </c>
      <c r="D167" s="132"/>
      <c r="E167" s="133" t="str">
        <f t="shared" ca="1" si="26"/>
        <v/>
      </c>
      <c r="F167" s="134" t="str">
        <f t="shared" ca="1" si="27"/>
        <v/>
      </c>
      <c r="G167" s="135" t="str">
        <f t="shared" ca="1" si="22"/>
        <v/>
      </c>
      <c r="H167" s="150" t="str">
        <f t="shared" ca="1" si="28"/>
        <v/>
      </c>
      <c r="I167" s="136" t="str">
        <f t="shared" ca="1" si="29"/>
        <v/>
      </c>
      <c r="J167" s="136" t="str">
        <f t="shared" ca="1" si="30"/>
        <v/>
      </c>
      <c r="L167" s="69"/>
      <c r="M167" s="29"/>
      <c r="N167" s="13"/>
      <c r="O167" s="19"/>
      <c r="P167" s="76"/>
      <c r="Q167" s="14"/>
      <c r="R167" s="15"/>
      <c r="S167" s="68"/>
      <c r="T167" s="68"/>
      <c r="U167" s="68"/>
    </row>
    <row r="168" spans="1:21" x14ac:dyDescent="0.25">
      <c r="A168" s="129" t="str">
        <f t="shared" ca="1" si="23"/>
        <v/>
      </c>
      <c r="B168" s="130" t="str">
        <f t="shared" ca="1" si="24"/>
        <v/>
      </c>
      <c r="C168" s="131" t="str">
        <f t="shared" ca="1" si="25"/>
        <v/>
      </c>
      <c r="D168" s="132"/>
      <c r="E168" s="133" t="str">
        <f t="shared" ca="1" si="26"/>
        <v/>
      </c>
      <c r="F168" s="134" t="str">
        <f t="shared" ca="1" si="27"/>
        <v/>
      </c>
      <c r="G168" s="135" t="str">
        <f t="shared" ca="1" si="22"/>
        <v/>
      </c>
      <c r="H168" s="150" t="str">
        <f t="shared" ca="1" si="28"/>
        <v/>
      </c>
      <c r="I168" s="136" t="str">
        <f t="shared" ca="1" si="29"/>
        <v/>
      </c>
      <c r="J168" s="136" t="str">
        <f t="shared" ca="1" si="30"/>
        <v/>
      </c>
      <c r="L168" s="69"/>
      <c r="M168" s="29"/>
      <c r="N168" s="13"/>
      <c r="O168" s="19"/>
      <c r="P168" s="76"/>
      <c r="Q168" s="14"/>
      <c r="R168" s="15"/>
      <c r="S168" s="68"/>
      <c r="T168" s="68"/>
      <c r="U168" s="68"/>
    </row>
    <row r="169" spans="1:21" x14ac:dyDescent="0.25">
      <c r="A169" s="129" t="str">
        <f t="shared" ca="1" si="23"/>
        <v/>
      </c>
      <c r="B169" s="130" t="str">
        <f t="shared" ca="1" si="24"/>
        <v/>
      </c>
      <c r="C169" s="131" t="str">
        <f t="shared" ca="1" si="25"/>
        <v/>
      </c>
      <c r="D169" s="132"/>
      <c r="E169" s="133" t="str">
        <f t="shared" ca="1" si="26"/>
        <v/>
      </c>
      <c r="F169" s="134" t="str">
        <f t="shared" ca="1" si="27"/>
        <v/>
      </c>
      <c r="G169" s="135" t="str">
        <f t="shared" ca="1" si="22"/>
        <v/>
      </c>
      <c r="H169" s="150" t="str">
        <f t="shared" ca="1" si="28"/>
        <v/>
      </c>
      <c r="I169" s="136" t="str">
        <f t="shared" ca="1" si="29"/>
        <v/>
      </c>
      <c r="J169" s="136" t="str">
        <f t="shared" ca="1" si="30"/>
        <v/>
      </c>
      <c r="L169" s="69"/>
      <c r="M169" s="29"/>
      <c r="N169" s="13"/>
      <c r="O169" s="19"/>
      <c r="P169" s="76"/>
      <c r="Q169" s="14"/>
      <c r="R169" s="15"/>
      <c r="S169" s="68"/>
      <c r="T169" s="68"/>
      <c r="U169" s="68"/>
    </row>
    <row r="170" spans="1:21" x14ac:dyDescent="0.25">
      <c r="A170" s="129" t="str">
        <f t="shared" ca="1" si="23"/>
        <v/>
      </c>
      <c r="B170" s="130" t="str">
        <f t="shared" ca="1" si="24"/>
        <v/>
      </c>
      <c r="C170" s="131" t="str">
        <f t="shared" ca="1" si="25"/>
        <v/>
      </c>
      <c r="D170" s="132"/>
      <c r="E170" s="133" t="str">
        <f t="shared" ca="1" si="26"/>
        <v/>
      </c>
      <c r="F170" s="134" t="str">
        <f t="shared" ca="1" si="27"/>
        <v/>
      </c>
      <c r="G170" s="135" t="str">
        <f t="shared" ca="1" si="22"/>
        <v/>
      </c>
      <c r="H170" s="150" t="str">
        <f t="shared" ca="1" si="28"/>
        <v/>
      </c>
      <c r="I170" s="136" t="str">
        <f t="shared" ca="1" si="29"/>
        <v/>
      </c>
      <c r="J170" s="136" t="str">
        <f t="shared" ca="1" si="30"/>
        <v/>
      </c>
      <c r="L170" s="69"/>
      <c r="M170" s="29"/>
      <c r="N170" s="13"/>
      <c r="O170" s="19"/>
      <c r="P170" s="76"/>
      <c r="Q170" s="14"/>
      <c r="R170" s="15"/>
      <c r="S170" s="68"/>
      <c r="T170" s="68"/>
      <c r="U170" s="68"/>
    </row>
    <row r="171" spans="1:21" x14ac:dyDescent="0.25">
      <c r="A171" s="129" t="str">
        <f t="shared" ca="1" si="23"/>
        <v/>
      </c>
      <c r="B171" s="130" t="str">
        <f t="shared" ca="1" si="24"/>
        <v/>
      </c>
      <c r="C171" s="131" t="str">
        <f t="shared" ca="1" si="25"/>
        <v/>
      </c>
      <c r="D171" s="132"/>
      <c r="E171" s="133" t="str">
        <f t="shared" ca="1" si="26"/>
        <v/>
      </c>
      <c r="F171" s="134" t="str">
        <f t="shared" ca="1" si="27"/>
        <v/>
      </c>
      <c r="G171" s="135" t="str">
        <f t="shared" ca="1" si="22"/>
        <v/>
      </c>
      <c r="H171" s="150" t="str">
        <f t="shared" ca="1" si="28"/>
        <v/>
      </c>
      <c r="I171" s="136" t="str">
        <f t="shared" ca="1" si="29"/>
        <v/>
      </c>
      <c r="J171" s="136" t="str">
        <f t="shared" ca="1" si="30"/>
        <v/>
      </c>
      <c r="L171" s="69"/>
      <c r="M171" s="29"/>
      <c r="N171" s="13"/>
      <c r="O171" s="19"/>
      <c r="P171" s="76"/>
      <c r="Q171" s="14"/>
      <c r="R171" s="15"/>
      <c r="S171" s="68"/>
      <c r="T171" s="68"/>
      <c r="U171" s="68"/>
    </row>
    <row r="172" spans="1:21" x14ac:dyDescent="0.25">
      <c r="A172" s="129" t="str">
        <f t="shared" ca="1" si="23"/>
        <v/>
      </c>
      <c r="B172" s="130" t="str">
        <f t="shared" ca="1" si="24"/>
        <v/>
      </c>
      <c r="C172" s="131" t="str">
        <f t="shared" ca="1" si="25"/>
        <v/>
      </c>
      <c r="D172" s="132"/>
      <c r="E172" s="133" t="str">
        <f t="shared" ca="1" si="26"/>
        <v/>
      </c>
      <c r="F172" s="134" t="str">
        <f t="shared" ca="1" si="27"/>
        <v/>
      </c>
      <c r="G172" s="135" t="str">
        <f t="shared" ca="1" si="22"/>
        <v/>
      </c>
      <c r="H172" s="150" t="str">
        <f t="shared" ca="1" si="28"/>
        <v/>
      </c>
      <c r="I172" s="136" t="str">
        <f t="shared" ca="1" si="29"/>
        <v/>
      </c>
      <c r="J172" s="136" t="str">
        <f t="shared" ca="1" si="30"/>
        <v/>
      </c>
      <c r="L172" s="69"/>
      <c r="M172" s="29"/>
      <c r="N172" s="13"/>
      <c r="O172" s="19"/>
      <c r="P172" s="76"/>
      <c r="Q172" s="14"/>
      <c r="R172" s="15"/>
      <c r="S172" s="68"/>
      <c r="T172" s="68"/>
      <c r="U172" s="68"/>
    </row>
    <row r="173" spans="1:21" x14ac:dyDescent="0.25">
      <c r="A173" s="129" t="str">
        <f t="shared" ca="1" si="23"/>
        <v/>
      </c>
      <c r="B173" s="130" t="str">
        <f t="shared" ca="1" si="24"/>
        <v/>
      </c>
      <c r="C173" s="131" t="str">
        <f t="shared" ca="1" si="25"/>
        <v/>
      </c>
      <c r="D173" s="132"/>
      <c r="E173" s="133" t="str">
        <f t="shared" ca="1" si="26"/>
        <v/>
      </c>
      <c r="F173" s="134" t="str">
        <f t="shared" ca="1" si="27"/>
        <v/>
      </c>
      <c r="G173" s="135" t="str">
        <f t="shared" ca="1" si="22"/>
        <v/>
      </c>
      <c r="H173" s="150" t="str">
        <f t="shared" ca="1" si="28"/>
        <v/>
      </c>
      <c r="I173" s="136" t="str">
        <f t="shared" ca="1" si="29"/>
        <v/>
      </c>
      <c r="J173" s="136" t="str">
        <f t="shared" ca="1" si="30"/>
        <v/>
      </c>
      <c r="L173" s="69"/>
      <c r="M173" s="29"/>
      <c r="N173" s="13"/>
      <c r="O173" s="19"/>
      <c r="P173" s="76"/>
      <c r="Q173" s="14"/>
      <c r="R173" s="15"/>
      <c r="S173" s="68"/>
      <c r="T173" s="68"/>
      <c r="U173" s="68"/>
    </row>
    <row r="174" spans="1:21" x14ac:dyDescent="0.25">
      <c r="A174" s="129" t="str">
        <f t="shared" ca="1" si="23"/>
        <v/>
      </c>
      <c r="B174" s="130" t="str">
        <f t="shared" ca="1" si="24"/>
        <v/>
      </c>
      <c r="C174" s="131" t="str">
        <f t="shared" ca="1" si="25"/>
        <v/>
      </c>
      <c r="D174" s="132"/>
      <c r="E174" s="133" t="str">
        <f t="shared" ca="1" si="26"/>
        <v/>
      </c>
      <c r="F174" s="134" t="str">
        <f t="shared" ca="1" si="27"/>
        <v/>
      </c>
      <c r="G174" s="135" t="str">
        <f t="shared" ca="1" si="22"/>
        <v/>
      </c>
      <c r="H174" s="150" t="str">
        <f t="shared" ca="1" si="28"/>
        <v/>
      </c>
      <c r="I174" s="136" t="str">
        <f t="shared" ca="1" si="29"/>
        <v/>
      </c>
      <c r="J174" s="136" t="str">
        <f t="shared" ca="1" si="30"/>
        <v/>
      </c>
      <c r="L174" s="69"/>
      <c r="M174" s="29"/>
      <c r="N174" s="13"/>
      <c r="O174" s="19"/>
      <c r="P174" s="76"/>
      <c r="Q174" s="14"/>
      <c r="R174" s="15"/>
      <c r="S174" s="68"/>
      <c r="T174" s="68"/>
      <c r="U174" s="68"/>
    </row>
    <row r="175" spans="1:21" x14ac:dyDescent="0.25">
      <c r="A175" s="129" t="str">
        <f t="shared" ca="1" si="23"/>
        <v/>
      </c>
      <c r="B175" s="130" t="str">
        <f t="shared" ca="1" si="24"/>
        <v/>
      </c>
      <c r="C175" s="131" t="str">
        <f t="shared" ca="1" si="25"/>
        <v/>
      </c>
      <c r="D175" s="132"/>
      <c r="E175" s="133" t="str">
        <f t="shared" ca="1" si="26"/>
        <v/>
      </c>
      <c r="F175" s="134" t="str">
        <f t="shared" ca="1" si="27"/>
        <v/>
      </c>
      <c r="G175" s="135" t="str">
        <f t="shared" ca="1" si="22"/>
        <v/>
      </c>
      <c r="H175" s="150" t="str">
        <f t="shared" ca="1" si="28"/>
        <v/>
      </c>
      <c r="I175" s="136" t="str">
        <f t="shared" ca="1" si="29"/>
        <v/>
      </c>
      <c r="J175" s="136" t="str">
        <f t="shared" ca="1" si="30"/>
        <v/>
      </c>
      <c r="L175" s="69"/>
      <c r="M175" s="29"/>
      <c r="N175" s="13"/>
      <c r="O175" s="19"/>
      <c r="P175" s="76"/>
      <c r="Q175" s="14"/>
      <c r="R175" s="15"/>
      <c r="S175" s="68"/>
      <c r="T175" s="68"/>
      <c r="U175" s="68"/>
    </row>
    <row r="176" spans="1:21" x14ac:dyDescent="0.25">
      <c r="A176" s="129" t="str">
        <f t="shared" ca="1" si="23"/>
        <v/>
      </c>
      <c r="B176" s="130" t="str">
        <f t="shared" ca="1" si="24"/>
        <v/>
      </c>
      <c r="C176" s="131" t="str">
        <f t="shared" ca="1" si="25"/>
        <v/>
      </c>
      <c r="D176" s="132"/>
      <c r="E176" s="133" t="str">
        <f t="shared" ca="1" si="26"/>
        <v/>
      </c>
      <c r="F176" s="134" t="str">
        <f t="shared" ca="1" si="27"/>
        <v/>
      </c>
      <c r="G176" s="135" t="str">
        <f t="shared" ca="1" si="22"/>
        <v/>
      </c>
      <c r="H176" s="150" t="str">
        <f t="shared" ca="1" si="28"/>
        <v/>
      </c>
      <c r="I176" s="136" t="str">
        <f t="shared" ca="1" si="29"/>
        <v/>
      </c>
      <c r="J176" s="136" t="str">
        <f t="shared" ca="1" si="30"/>
        <v/>
      </c>
      <c r="L176" s="69"/>
      <c r="M176" s="29"/>
      <c r="N176" s="13"/>
      <c r="O176" s="19"/>
      <c r="P176" s="76"/>
      <c r="Q176" s="14"/>
      <c r="R176" s="15"/>
      <c r="S176" s="68"/>
      <c r="T176" s="68"/>
      <c r="U176" s="68"/>
    </row>
    <row r="177" spans="1:21" x14ac:dyDescent="0.25">
      <c r="A177" s="129" t="str">
        <f t="shared" ca="1" si="23"/>
        <v/>
      </c>
      <c r="B177" s="130" t="str">
        <f t="shared" ca="1" si="24"/>
        <v/>
      </c>
      <c r="C177" s="131" t="str">
        <f t="shared" ca="1" si="25"/>
        <v/>
      </c>
      <c r="D177" s="132"/>
      <c r="E177" s="133" t="str">
        <f t="shared" ca="1" si="26"/>
        <v/>
      </c>
      <c r="F177" s="134" t="str">
        <f t="shared" ca="1" si="27"/>
        <v/>
      </c>
      <c r="G177" s="135" t="str">
        <f t="shared" ca="1" si="22"/>
        <v/>
      </c>
      <c r="H177" s="150" t="str">
        <f t="shared" ca="1" si="28"/>
        <v/>
      </c>
      <c r="I177" s="136" t="str">
        <f t="shared" ca="1" si="29"/>
        <v/>
      </c>
      <c r="J177" s="136" t="str">
        <f t="shared" ca="1" si="30"/>
        <v/>
      </c>
      <c r="L177" s="69"/>
      <c r="M177" s="29"/>
      <c r="N177" s="13"/>
      <c r="O177" s="19"/>
      <c r="P177" s="76"/>
      <c r="Q177" s="14"/>
      <c r="R177" s="15"/>
      <c r="S177" s="68"/>
      <c r="T177" s="68"/>
      <c r="U177" s="68"/>
    </row>
    <row r="178" spans="1:21" x14ac:dyDescent="0.25">
      <c r="A178" s="129" t="str">
        <f t="shared" ca="1" si="23"/>
        <v/>
      </c>
      <c r="B178" s="130" t="str">
        <f t="shared" ca="1" si="24"/>
        <v/>
      </c>
      <c r="C178" s="131" t="str">
        <f t="shared" ca="1" si="25"/>
        <v/>
      </c>
      <c r="D178" s="132"/>
      <c r="E178" s="133" t="str">
        <f t="shared" ca="1" si="26"/>
        <v/>
      </c>
      <c r="F178" s="134" t="str">
        <f t="shared" ca="1" si="27"/>
        <v/>
      </c>
      <c r="G178" s="135" t="str">
        <f t="shared" ca="1" si="22"/>
        <v/>
      </c>
      <c r="H178" s="150" t="str">
        <f t="shared" ca="1" si="28"/>
        <v/>
      </c>
      <c r="I178" s="136" t="str">
        <f t="shared" ca="1" si="29"/>
        <v/>
      </c>
      <c r="J178" s="136" t="str">
        <f t="shared" ca="1" si="30"/>
        <v/>
      </c>
      <c r="L178" s="69"/>
      <c r="M178" s="29"/>
      <c r="N178" s="13"/>
      <c r="O178" s="19"/>
      <c r="P178" s="76"/>
      <c r="Q178" s="14"/>
      <c r="R178" s="15"/>
      <c r="S178" s="68"/>
      <c r="T178" s="68"/>
      <c r="U178" s="68"/>
    </row>
    <row r="179" spans="1:21" x14ac:dyDescent="0.25">
      <c r="A179" s="129" t="str">
        <f t="shared" ca="1" si="23"/>
        <v/>
      </c>
      <c r="B179" s="130" t="str">
        <f t="shared" ca="1" si="24"/>
        <v/>
      </c>
      <c r="C179" s="131" t="str">
        <f t="shared" ca="1" si="25"/>
        <v/>
      </c>
      <c r="D179" s="132"/>
      <c r="E179" s="133" t="str">
        <f t="shared" ca="1" si="26"/>
        <v/>
      </c>
      <c r="F179" s="134" t="str">
        <f t="shared" ca="1" si="27"/>
        <v/>
      </c>
      <c r="G179" s="135" t="str">
        <f t="shared" ca="1" si="22"/>
        <v/>
      </c>
      <c r="H179" s="150" t="str">
        <f t="shared" ca="1" si="28"/>
        <v/>
      </c>
      <c r="I179" s="136" t="str">
        <f t="shared" ca="1" si="29"/>
        <v/>
      </c>
      <c r="J179" s="136" t="str">
        <f t="shared" ca="1" si="30"/>
        <v/>
      </c>
      <c r="L179" s="69"/>
      <c r="M179" s="29"/>
      <c r="N179" s="13"/>
      <c r="O179" s="19"/>
      <c r="P179" s="76"/>
      <c r="Q179" s="14"/>
      <c r="R179" s="15"/>
      <c r="S179" s="68"/>
      <c r="T179" s="68"/>
      <c r="U179" s="68"/>
    </row>
    <row r="180" spans="1:21" x14ac:dyDescent="0.25">
      <c r="A180" s="129" t="str">
        <f t="shared" ca="1" si="23"/>
        <v/>
      </c>
      <c r="B180" s="130" t="str">
        <f t="shared" ca="1" si="24"/>
        <v/>
      </c>
      <c r="C180" s="131" t="str">
        <f t="shared" ca="1" si="25"/>
        <v/>
      </c>
      <c r="D180" s="132"/>
      <c r="E180" s="133" t="str">
        <f t="shared" ca="1" si="26"/>
        <v/>
      </c>
      <c r="F180" s="134" t="str">
        <f t="shared" ca="1" si="27"/>
        <v/>
      </c>
      <c r="G180" s="135" t="str">
        <f t="shared" ca="1" si="22"/>
        <v/>
      </c>
      <c r="H180" s="150" t="str">
        <f t="shared" ca="1" si="28"/>
        <v/>
      </c>
      <c r="I180" s="136" t="str">
        <f t="shared" ca="1" si="29"/>
        <v/>
      </c>
      <c r="J180" s="136" t="str">
        <f t="shared" ca="1" si="30"/>
        <v/>
      </c>
      <c r="L180" s="69"/>
      <c r="M180" s="29"/>
      <c r="N180" s="13"/>
      <c r="O180" s="19"/>
      <c r="P180" s="76"/>
      <c r="Q180" s="14"/>
      <c r="R180" s="15"/>
      <c r="S180" s="68"/>
      <c r="T180" s="68"/>
      <c r="U180" s="68"/>
    </row>
    <row r="181" spans="1:21" x14ac:dyDescent="0.25">
      <c r="A181" s="129" t="str">
        <f t="shared" ca="1" si="23"/>
        <v/>
      </c>
      <c r="B181" s="130" t="str">
        <f t="shared" ca="1" si="24"/>
        <v/>
      </c>
      <c r="C181" s="131" t="str">
        <f t="shared" ca="1" si="25"/>
        <v/>
      </c>
      <c r="D181" s="132"/>
      <c r="E181" s="133" t="str">
        <f t="shared" ca="1" si="26"/>
        <v/>
      </c>
      <c r="F181" s="134" t="str">
        <f t="shared" ca="1" si="27"/>
        <v/>
      </c>
      <c r="G181" s="135" t="str">
        <f t="shared" ca="1" si="22"/>
        <v/>
      </c>
      <c r="H181" s="150" t="str">
        <f t="shared" ca="1" si="28"/>
        <v/>
      </c>
      <c r="I181" s="136" t="str">
        <f t="shared" ca="1" si="29"/>
        <v/>
      </c>
      <c r="J181" s="136" t="str">
        <f t="shared" ca="1" si="30"/>
        <v/>
      </c>
      <c r="L181" s="69"/>
      <c r="M181" s="29"/>
      <c r="N181" s="13"/>
      <c r="O181" s="19"/>
      <c r="P181" s="76"/>
      <c r="Q181" s="14"/>
      <c r="R181" s="15"/>
      <c r="S181" s="68"/>
      <c r="T181" s="68"/>
      <c r="U181" s="68"/>
    </row>
    <row r="182" spans="1:21" x14ac:dyDescent="0.25">
      <c r="A182" s="129" t="str">
        <f t="shared" ca="1" si="23"/>
        <v/>
      </c>
      <c r="B182" s="130" t="str">
        <f t="shared" ca="1" si="24"/>
        <v/>
      </c>
      <c r="C182" s="131" t="str">
        <f t="shared" ca="1" si="25"/>
        <v/>
      </c>
      <c r="D182" s="132"/>
      <c r="E182" s="133" t="str">
        <f t="shared" ca="1" si="26"/>
        <v/>
      </c>
      <c r="F182" s="134" t="str">
        <f t="shared" ca="1" si="27"/>
        <v/>
      </c>
      <c r="G182" s="135" t="str">
        <f t="shared" ca="1" si="22"/>
        <v/>
      </c>
      <c r="H182" s="150" t="str">
        <f t="shared" ca="1" si="28"/>
        <v/>
      </c>
      <c r="I182" s="136" t="str">
        <f t="shared" ca="1" si="29"/>
        <v/>
      </c>
      <c r="J182" s="136" t="str">
        <f t="shared" ca="1" si="30"/>
        <v/>
      </c>
      <c r="L182" s="69"/>
      <c r="M182" s="29"/>
      <c r="N182" s="13"/>
      <c r="O182" s="19"/>
      <c r="P182" s="76"/>
      <c r="Q182" s="14"/>
      <c r="R182" s="15"/>
      <c r="S182" s="68"/>
      <c r="T182" s="68"/>
      <c r="U182" s="68"/>
    </row>
    <row r="183" spans="1:21" x14ac:dyDescent="0.25">
      <c r="A183" s="129" t="str">
        <f t="shared" ca="1" si="23"/>
        <v/>
      </c>
      <c r="B183" s="130" t="str">
        <f t="shared" ca="1" si="24"/>
        <v/>
      </c>
      <c r="C183" s="131" t="str">
        <f t="shared" ca="1" si="25"/>
        <v/>
      </c>
      <c r="D183" s="132"/>
      <c r="E183" s="133" t="str">
        <f t="shared" ca="1" si="26"/>
        <v/>
      </c>
      <c r="F183" s="134" t="str">
        <f t="shared" ca="1" si="27"/>
        <v/>
      </c>
      <c r="G183" s="135" t="str">
        <f t="shared" ca="1" si="22"/>
        <v/>
      </c>
      <c r="H183" s="150" t="str">
        <f t="shared" ca="1" si="28"/>
        <v/>
      </c>
      <c r="I183" s="136" t="str">
        <f t="shared" ca="1" si="29"/>
        <v/>
      </c>
      <c r="J183" s="136" t="str">
        <f t="shared" ca="1" si="30"/>
        <v/>
      </c>
      <c r="L183" s="69"/>
      <c r="M183" s="29"/>
      <c r="N183" s="13"/>
      <c r="O183" s="19"/>
      <c r="P183" s="76"/>
      <c r="Q183" s="14"/>
      <c r="R183" s="15"/>
      <c r="S183" s="68"/>
      <c r="T183" s="68"/>
      <c r="U183" s="68"/>
    </row>
    <row r="184" spans="1:21" x14ac:dyDescent="0.25">
      <c r="A184" s="129" t="str">
        <f t="shared" ca="1" si="23"/>
        <v/>
      </c>
      <c r="B184" s="130" t="str">
        <f t="shared" ca="1" si="24"/>
        <v/>
      </c>
      <c r="C184" s="131" t="str">
        <f t="shared" ca="1" si="25"/>
        <v/>
      </c>
      <c r="D184" s="132"/>
      <c r="E184" s="133" t="str">
        <f t="shared" ca="1" si="26"/>
        <v/>
      </c>
      <c r="F184" s="134" t="str">
        <f t="shared" ca="1" si="27"/>
        <v/>
      </c>
      <c r="G184" s="135" t="str">
        <f t="shared" ca="1" si="22"/>
        <v/>
      </c>
      <c r="H184" s="150" t="str">
        <f t="shared" ca="1" si="28"/>
        <v/>
      </c>
      <c r="I184" s="136" t="str">
        <f t="shared" ca="1" si="29"/>
        <v/>
      </c>
      <c r="J184" s="136" t="str">
        <f t="shared" ca="1" si="30"/>
        <v/>
      </c>
      <c r="L184" s="69"/>
      <c r="M184" s="29"/>
      <c r="N184" s="13"/>
      <c r="O184" s="19"/>
      <c r="P184" s="76"/>
      <c r="Q184" s="14"/>
      <c r="R184" s="15"/>
      <c r="S184" s="68"/>
      <c r="T184" s="68"/>
      <c r="U184" s="68"/>
    </row>
    <row r="185" spans="1:21" x14ac:dyDescent="0.25">
      <c r="A185" s="129" t="str">
        <f t="shared" ca="1" si="23"/>
        <v/>
      </c>
      <c r="B185" s="130" t="str">
        <f t="shared" ca="1" si="24"/>
        <v/>
      </c>
      <c r="C185" s="131" t="str">
        <f t="shared" ca="1" si="25"/>
        <v/>
      </c>
      <c r="D185" s="132"/>
      <c r="E185" s="133" t="str">
        <f t="shared" ca="1" si="26"/>
        <v/>
      </c>
      <c r="F185" s="134" t="str">
        <f t="shared" ca="1" si="27"/>
        <v/>
      </c>
      <c r="G185" s="135" t="str">
        <f t="shared" ca="1" si="22"/>
        <v/>
      </c>
      <c r="H185" s="150" t="str">
        <f t="shared" ca="1" si="28"/>
        <v/>
      </c>
      <c r="I185" s="136" t="str">
        <f t="shared" ca="1" si="29"/>
        <v/>
      </c>
      <c r="J185" s="136" t="str">
        <f t="shared" ca="1" si="30"/>
        <v/>
      </c>
      <c r="L185" s="69"/>
      <c r="M185" s="29"/>
      <c r="N185" s="13"/>
      <c r="O185" s="19"/>
      <c r="P185" s="76"/>
      <c r="Q185" s="14"/>
      <c r="R185" s="15"/>
      <c r="S185" s="68"/>
      <c r="T185" s="68"/>
      <c r="U185" s="68"/>
    </row>
    <row r="186" spans="1:21" x14ac:dyDescent="0.25">
      <c r="A186" s="129" t="str">
        <f t="shared" ca="1" si="23"/>
        <v/>
      </c>
      <c r="B186" s="130" t="str">
        <f t="shared" ca="1" si="24"/>
        <v/>
      </c>
      <c r="C186" s="131" t="str">
        <f t="shared" ca="1" si="25"/>
        <v/>
      </c>
      <c r="D186" s="132"/>
      <c r="E186" s="133" t="str">
        <f t="shared" ca="1" si="26"/>
        <v/>
      </c>
      <c r="F186" s="134" t="str">
        <f t="shared" ca="1" si="27"/>
        <v/>
      </c>
      <c r="G186" s="135" t="str">
        <f t="shared" ca="1" si="22"/>
        <v/>
      </c>
      <c r="H186" s="150" t="str">
        <f t="shared" ca="1" si="28"/>
        <v/>
      </c>
      <c r="I186" s="136" t="str">
        <f t="shared" ca="1" si="29"/>
        <v/>
      </c>
      <c r="J186" s="136" t="str">
        <f t="shared" ca="1" si="30"/>
        <v/>
      </c>
      <c r="L186" s="69"/>
      <c r="M186" s="29"/>
      <c r="N186" s="13"/>
      <c r="O186" s="19"/>
      <c r="P186" s="76"/>
      <c r="Q186" s="14"/>
      <c r="R186" s="15"/>
      <c r="S186" s="68"/>
      <c r="T186" s="68"/>
      <c r="U186" s="68"/>
    </row>
    <row r="187" spans="1:21" x14ac:dyDescent="0.25">
      <c r="A187" s="129" t="str">
        <f t="shared" ca="1" si="23"/>
        <v/>
      </c>
      <c r="B187" s="130" t="str">
        <f t="shared" ca="1" si="24"/>
        <v/>
      </c>
      <c r="C187" s="131" t="str">
        <f t="shared" ca="1" si="25"/>
        <v/>
      </c>
      <c r="D187" s="132"/>
      <c r="E187" s="133" t="str">
        <f t="shared" ca="1" si="26"/>
        <v/>
      </c>
      <c r="F187" s="134" t="str">
        <f t="shared" ca="1" si="27"/>
        <v/>
      </c>
      <c r="G187" s="135" t="str">
        <f t="shared" ca="1" si="22"/>
        <v/>
      </c>
      <c r="H187" s="150" t="str">
        <f t="shared" ca="1" si="28"/>
        <v/>
      </c>
      <c r="I187" s="136" t="str">
        <f t="shared" ca="1" si="29"/>
        <v/>
      </c>
      <c r="J187" s="136" t="str">
        <f t="shared" ca="1" si="30"/>
        <v/>
      </c>
      <c r="L187" s="69"/>
      <c r="M187" s="29"/>
      <c r="N187" s="13"/>
      <c r="O187" s="19"/>
      <c r="P187" s="76"/>
      <c r="Q187" s="14"/>
      <c r="R187" s="15"/>
      <c r="S187" s="68"/>
      <c r="T187" s="68"/>
      <c r="U187" s="68"/>
    </row>
    <row r="188" spans="1:21" x14ac:dyDescent="0.25">
      <c r="A188" s="129" t="str">
        <f t="shared" ca="1" si="23"/>
        <v/>
      </c>
      <c r="B188" s="130" t="str">
        <f t="shared" ca="1" si="24"/>
        <v/>
      </c>
      <c r="C188" s="131" t="str">
        <f t="shared" ca="1" si="25"/>
        <v/>
      </c>
      <c r="D188" s="132"/>
      <c r="E188" s="133" t="str">
        <f t="shared" ca="1" si="26"/>
        <v/>
      </c>
      <c r="F188" s="134" t="str">
        <f t="shared" ca="1" si="27"/>
        <v/>
      </c>
      <c r="G188" s="135" t="str">
        <f t="shared" ca="1" si="22"/>
        <v/>
      </c>
      <c r="H188" s="150" t="str">
        <f t="shared" ca="1" si="28"/>
        <v/>
      </c>
      <c r="I188" s="136" t="str">
        <f t="shared" ca="1" si="29"/>
        <v/>
      </c>
      <c r="J188" s="136" t="str">
        <f t="shared" ca="1" si="30"/>
        <v/>
      </c>
      <c r="L188" s="69"/>
      <c r="M188" s="29"/>
      <c r="N188" s="13"/>
      <c r="O188" s="19"/>
      <c r="P188" s="76"/>
      <c r="Q188" s="14"/>
      <c r="R188" s="15"/>
      <c r="S188" s="68"/>
      <c r="T188" s="68"/>
      <c r="U188" s="68"/>
    </row>
    <row r="189" spans="1:21" x14ac:dyDescent="0.25">
      <c r="A189" s="129" t="str">
        <f t="shared" ca="1" si="23"/>
        <v/>
      </c>
      <c r="B189" s="130" t="str">
        <f t="shared" ca="1" si="24"/>
        <v/>
      </c>
      <c r="C189" s="131" t="str">
        <f t="shared" ca="1" si="25"/>
        <v/>
      </c>
      <c r="D189" s="132"/>
      <c r="E189" s="133" t="str">
        <f t="shared" ca="1" si="26"/>
        <v/>
      </c>
      <c r="F189" s="134" t="str">
        <f t="shared" ca="1" si="27"/>
        <v/>
      </c>
      <c r="G189" s="135" t="str">
        <f t="shared" ca="1" si="22"/>
        <v/>
      </c>
      <c r="H189" s="150" t="str">
        <f t="shared" ca="1" si="28"/>
        <v/>
      </c>
      <c r="I189" s="136" t="str">
        <f t="shared" ca="1" si="29"/>
        <v/>
      </c>
      <c r="J189" s="136" t="str">
        <f t="shared" ca="1" si="30"/>
        <v/>
      </c>
      <c r="L189" s="69"/>
      <c r="M189" s="29"/>
      <c r="N189" s="13"/>
      <c r="O189" s="19"/>
      <c r="P189" s="76"/>
      <c r="Q189" s="14"/>
      <c r="R189" s="15"/>
      <c r="S189" s="68"/>
      <c r="T189" s="68"/>
      <c r="U189" s="68"/>
    </row>
    <row r="190" spans="1:21" x14ac:dyDescent="0.25">
      <c r="A190" s="129" t="str">
        <f t="shared" ca="1" si="23"/>
        <v/>
      </c>
      <c r="B190" s="130" t="str">
        <f t="shared" ca="1" si="24"/>
        <v/>
      </c>
      <c r="C190" s="131" t="str">
        <f t="shared" ca="1" si="25"/>
        <v/>
      </c>
      <c r="D190" s="132"/>
      <c r="E190" s="133" t="str">
        <f t="shared" ca="1" si="26"/>
        <v/>
      </c>
      <c r="F190" s="134" t="str">
        <f t="shared" ca="1" si="27"/>
        <v/>
      </c>
      <c r="G190" s="135" t="str">
        <f t="shared" ca="1" si="22"/>
        <v/>
      </c>
      <c r="H190" s="150" t="str">
        <f t="shared" ca="1" si="28"/>
        <v/>
      </c>
      <c r="I190" s="136" t="str">
        <f t="shared" ca="1" si="29"/>
        <v/>
      </c>
      <c r="J190" s="136" t="str">
        <f t="shared" ca="1" si="30"/>
        <v/>
      </c>
      <c r="L190" s="69"/>
      <c r="M190" s="29"/>
      <c r="N190" s="13"/>
      <c r="O190" s="19"/>
      <c r="P190" s="76"/>
      <c r="Q190" s="14"/>
      <c r="R190" s="15"/>
      <c r="S190" s="68"/>
      <c r="T190" s="68"/>
      <c r="U190" s="68"/>
    </row>
    <row r="191" spans="1:21" x14ac:dyDescent="0.25">
      <c r="A191" s="129" t="str">
        <f t="shared" ca="1" si="23"/>
        <v/>
      </c>
      <c r="B191" s="130" t="str">
        <f t="shared" ca="1" si="24"/>
        <v/>
      </c>
      <c r="C191" s="131" t="str">
        <f t="shared" ca="1" si="25"/>
        <v/>
      </c>
      <c r="D191" s="132"/>
      <c r="E191" s="133" t="str">
        <f t="shared" ca="1" si="26"/>
        <v/>
      </c>
      <c r="F191" s="134" t="str">
        <f t="shared" ca="1" si="27"/>
        <v/>
      </c>
      <c r="G191" s="135" t="str">
        <f t="shared" ca="1" si="22"/>
        <v/>
      </c>
      <c r="H191" s="150" t="str">
        <f t="shared" ca="1" si="28"/>
        <v/>
      </c>
      <c r="I191" s="136" t="str">
        <f t="shared" ca="1" si="29"/>
        <v/>
      </c>
      <c r="J191" s="136" t="str">
        <f t="shared" ca="1" si="30"/>
        <v/>
      </c>
      <c r="L191" s="69"/>
      <c r="M191" s="29"/>
      <c r="N191" s="13"/>
      <c r="O191" s="19"/>
      <c r="P191" s="76"/>
      <c r="Q191" s="14"/>
      <c r="R191" s="15"/>
      <c r="S191" s="68"/>
      <c r="T191" s="68"/>
      <c r="U191" s="68"/>
    </row>
    <row r="192" spans="1:21" x14ac:dyDescent="0.25">
      <c r="A192" s="129" t="str">
        <f t="shared" ca="1" si="23"/>
        <v/>
      </c>
      <c r="B192" s="130" t="str">
        <f t="shared" ca="1" si="24"/>
        <v/>
      </c>
      <c r="C192" s="131" t="str">
        <f t="shared" ca="1" si="25"/>
        <v/>
      </c>
      <c r="D192" s="132"/>
      <c r="E192" s="133" t="str">
        <f t="shared" ca="1" si="26"/>
        <v/>
      </c>
      <c r="F192" s="134" t="str">
        <f t="shared" ca="1" si="27"/>
        <v/>
      </c>
      <c r="G192" s="135" t="str">
        <f t="shared" ca="1" si="22"/>
        <v/>
      </c>
      <c r="H192" s="150" t="str">
        <f t="shared" ca="1" si="28"/>
        <v/>
      </c>
      <c r="I192" s="136" t="str">
        <f t="shared" ca="1" si="29"/>
        <v/>
      </c>
      <c r="J192" s="136" t="str">
        <f t="shared" ca="1" si="30"/>
        <v/>
      </c>
      <c r="L192" s="69"/>
      <c r="M192" s="29"/>
      <c r="N192" s="13"/>
      <c r="O192" s="19"/>
      <c r="P192" s="76"/>
      <c r="Q192" s="14"/>
      <c r="R192" s="15"/>
      <c r="S192" s="68"/>
      <c r="T192" s="68"/>
      <c r="U192" s="68"/>
    </row>
    <row r="193" spans="1:21" x14ac:dyDescent="0.25">
      <c r="A193" s="129" t="str">
        <f t="shared" ca="1" si="23"/>
        <v/>
      </c>
      <c r="B193" s="130" t="str">
        <f t="shared" ca="1" si="24"/>
        <v/>
      </c>
      <c r="C193" s="131" t="str">
        <f t="shared" ca="1" si="25"/>
        <v/>
      </c>
      <c r="D193" s="132"/>
      <c r="E193" s="133" t="str">
        <f t="shared" ca="1" si="26"/>
        <v/>
      </c>
      <c r="F193" s="134" t="str">
        <f t="shared" ca="1" si="27"/>
        <v/>
      </c>
      <c r="G193" s="135" t="str">
        <f t="shared" ca="1" si="22"/>
        <v/>
      </c>
      <c r="H193" s="150" t="str">
        <f t="shared" ca="1" si="28"/>
        <v/>
      </c>
      <c r="I193" s="136" t="str">
        <f t="shared" ca="1" si="29"/>
        <v/>
      </c>
      <c r="J193" s="136" t="str">
        <f t="shared" ca="1" si="30"/>
        <v/>
      </c>
      <c r="L193" s="69"/>
      <c r="M193" s="29"/>
      <c r="N193" s="13"/>
      <c r="O193" s="19"/>
      <c r="P193" s="76"/>
      <c r="Q193" s="14"/>
      <c r="R193" s="15"/>
      <c r="S193" s="68"/>
      <c r="T193" s="68"/>
      <c r="U193" s="68"/>
    </row>
    <row r="194" spans="1:21" x14ac:dyDescent="0.25">
      <c r="A194" s="129" t="str">
        <f t="shared" ca="1" si="23"/>
        <v/>
      </c>
      <c r="B194" s="130" t="str">
        <f t="shared" ca="1" si="24"/>
        <v/>
      </c>
      <c r="C194" s="131" t="str">
        <f t="shared" ca="1" si="25"/>
        <v/>
      </c>
      <c r="D194" s="132"/>
      <c r="E194" s="133" t="str">
        <f t="shared" ca="1" si="26"/>
        <v/>
      </c>
      <c r="F194" s="134" t="str">
        <f t="shared" ca="1" si="27"/>
        <v/>
      </c>
      <c r="G194" s="135" t="str">
        <f t="shared" ca="1" si="22"/>
        <v/>
      </c>
      <c r="H194" s="150" t="str">
        <f t="shared" ca="1" si="28"/>
        <v/>
      </c>
      <c r="I194" s="136" t="str">
        <f t="shared" ca="1" si="29"/>
        <v/>
      </c>
      <c r="J194" s="136" t="str">
        <f t="shared" ca="1" si="30"/>
        <v/>
      </c>
      <c r="L194" s="69"/>
      <c r="M194" s="29"/>
      <c r="N194" s="13"/>
      <c r="O194" s="19"/>
      <c r="P194" s="76"/>
      <c r="Q194" s="14"/>
      <c r="R194" s="15"/>
      <c r="S194" s="68"/>
      <c r="T194" s="68"/>
      <c r="U194" s="68"/>
    </row>
    <row r="195" spans="1:21" x14ac:dyDescent="0.25">
      <c r="A195" s="129" t="str">
        <f t="shared" ca="1" si="23"/>
        <v/>
      </c>
      <c r="B195" s="130" t="str">
        <f t="shared" ca="1" si="24"/>
        <v/>
      </c>
      <c r="C195" s="131" t="str">
        <f t="shared" ca="1" si="25"/>
        <v/>
      </c>
      <c r="D195" s="132"/>
      <c r="E195" s="133" t="str">
        <f t="shared" ca="1" si="26"/>
        <v/>
      </c>
      <c r="F195" s="134" t="str">
        <f t="shared" ca="1" si="27"/>
        <v/>
      </c>
      <c r="G195" s="135" t="str">
        <f t="shared" ca="1" si="22"/>
        <v/>
      </c>
      <c r="H195" s="150" t="str">
        <f t="shared" ca="1" si="28"/>
        <v/>
      </c>
      <c r="I195" s="136" t="str">
        <f t="shared" ca="1" si="29"/>
        <v/>
      </c>
      <c r="J195" s="136" t="str">
        <f t="shared" ca="1" si="30"/>
        <v/>
      </c>
      <c r="L195" s="69"/>
      <c r="M195" s="29"/>
      <c r="N195" s="13"/>
      <c r="O195" s="19"/>
      <c r="P195" s="76"/>
      <c r="Q195" s="14"/>
      <c r="R195" s="15"/>
      <c r="S195" s="68"/>
      <c r="T195" s="68"/>
      <c r="U195" s="68"/>
    </row>
    <row r="196" spans="1:21" x14ac:dyDescent="0.25">
      <c r="A196" s="129" t="str">
        <f t="shared" ca="1" si="23"/>
        <v/>
      </c>
      <c r="B196" s="130" t="str">
        <f t="shared" ca="1" si="24"/>
        <v/>
      </c>
      <c r="C196" s="131" t="str">
        <f t="shared" ca="1" si="25"/>
        <v/>
      </c>
      <c r="D196" s="132"/>
      <c r="E196" s="133" t="str">
        <f t="shared" ca="1" si="26"/>
        <v/>
      </c>
      <c r="F196" s="134" t="str">
        <f t="shared" ca="1" si="27"/>
        <v/>
      </c>
      <c r="G196" s="135" t="str">
        <f t="shared" ca="1" si="22"/>
        <v/>
      </c>
      <c r="H196" s="150" t="str">
        <f t="shared" ca="1" si="28"/>
        <v/>
      </c>
      <c r="I196" s="136" t="str">
        <f t="shared" ca="1" si="29"/>
        <v/>
      </c>
      <c r="J196" s="136" t="str">
        <f t="shared" ca="1" si="30"/>
        <v/>
      </c>
      <c r="L196" s="69"/>
      <c r="M196" s="29"/>
      <c r="N196" s="13"/>
      <c r="O196" s="19"/>
      <c r="P196" s="76"/>
      <c r="Q196" s="14"/>
      <c r="R196" s="15"/>
      <c r="S196" s="68"/>
      <c r="T196" s="68"/>
      <c r="U196" s="68"/>
    </row>
    <row r="197" spans="1:21" x14ac:dyDescent="0.25">
      <c r="A197" s="129" t="str">
        <f t="shared" ca="1" si="23"/>
        <v/>
      </c>
      <c r="B197" s="130" t="str">
        <f t="shared" ca="1" si="24"/>
        <v/>
      </c>
      <c r="C197" s="131" t="str">
        <f t="shared" ca="1" si="25"/>
        <v/>
      </c>
      <c r="D197" s="132"/>
      <c r="E197" s="133" t="str">
        <f t="shared" ca="1" si="26"/>
        <v/>
      </c>
      <c r="F197" s="134" t="str">
        <f t="shared" ca="1" si="27"/>
        <v/>
      </c>
      <c r="G197" s="135" t="str">
        <f t="shared" ca="1" si="22"/>
        <v/>
      </c>
      <c r="H197" s="150" t="str">
        <f t="shared" ca="1" si="28"/>
        <v/>
      </c>
      <c r="I197" s="136" t="str">
        <f t="shared" ca="1" si="29"/>
        <v/>
      </c>
      <c r="J197" s="136" t="str">
        <f t="shared" ca="1" si="30"/>
        <v/>
      </c>
      <c r="L197" s="69"/>
      <c r="M197" s="29"/>
      <c r="N197" s="13"/>
      <c r="O197" s="19"/>
      <c r="P197" s="76"/>
      <c r="Q197" s="14"/>
      <c r="R197" s="15"/>
      <c r="S197" s="68"/>
      <c r="T197" s="68"/>
      <c r="U197" s="68"/>
    </row>
    <row r="198" spans="1:21" x14ac:dyDescent="0.25">
      <c r="A198" s="129" t="str">
        <f t="shared" ca="1" si="23"/>
        <v/>
      </c>
      <c r="B198" s="130" t="str">
        <f t="shared" ca="1" si="24"/>
        <v/>
      </c>
      <c r="C198" s="131" t="str">
        <f t="shared" ca="1" si="25"/>
        <v/>
      </c>
      <c r="D198" s="132"/>
      <c r="E198" s="133" t="str">
        <f t="shared" ca="1" si="26"/>
        <v/>
      </c>
      <c r="F198" s="134" t="str">
        <f t="shared" ca="1" si="27"/>
        <v/>
      </c>
      <c r="G198" s="135" t="str">
        <f t="shared" ca="1" si="22"/>
        <v/>
      </c>
      <c r="H198" s="150" t="str">
        <f t="shared" ca="1" si="28"/>
        <v/>
      </c>
      <c r="I198" s="136" t="str">
        <f t="shared" ca="1" si="29"/>
        <v/>
      </c>
      <c r="J198" s="136" t="str">
        <f t="shared" ca="1" si="30"/>
        <v/>
      </c>
      <c r="L198" s="69"/>
      <c r="M198" s="29"/>
      <c r="N198" s="13"/>
      <c r="O198" s="19"/>
      <c r="P198" s="76"/>
      <c r="Q198" s="14"/>
      <c r="R198" s="15"/>
      <c r="S198" s="68"/>
      <c r="T198" s="68"/>
      <c r="U198" s="68"/>
    </row>
    <row r="199" spans="1:21" x14ac:dyDescent="0.25">
      <c r="A199" s="133" t="str">
        <f t="shared" ca="1" si="23"/>
        <v/>
      </c>
      <c r="B199" s="130" t="str">
        <f t="shared" ca="1" si="24"/>
        <v/>
      </c>
      <c r="C199" s="131" t="str">
        <f t="shared" ca="1" si="25"/>
        <v/>
      </c>
      <c r="D199" s="132"/>
      <c r="E199" s="133" t="str">
        <f t="shared" ca="1" si="26"/>
        <v/>
      </c>
      <c r="F199" s="134" t="str">
        <f t="shared" ca="1" si="27"/>
        <v/>
      </c>
      <c r="G199" s="135" t="str">
        <f t="shared" ca="1" si="22"/>
        <v/>
      </c>
      <c r="H199" s="150" t="str">
        <f t="shared" ca="1" si="28"/>
        <v/>
      </c>
      <c r="I199" s="136" t="str">
        <f t="shared" ca="1" si="29"/>
        <v/>
      </c>
      <c r="J199" s="136" t="str">
        <f t="shared" ca="1" si="30"/>
        <v/>
      </c>
      <c r="L199" s="69"/>
      <c r="M199" s="29"/>
      <c r="N199" s="13"/>
      <c r="O199" s="19"/>
      <c r="P199" s="76"/>
      <c r="Q199" s="14"/>
      <c r="R199" s="15"/>
      <c r="S199" s="68"/>
      <c r="T199" s="68"/>
      <c r="U199" s="68"/>
    </row>
    <row r="200" spans="1:21" x14ac:dyDescent="0.25">
      <c r="A200" s="133" t="str">
        <f t="shared" ca="1" si="23"/>
        <v/>
      </c>
      <c r="B200" s="130" t="str">
        <f t="shared" ca="1" si="24"/>
        <v/>
      </c>
      <c r="C200" s="131" t="str">
        <f t="shared" ca="1" si="25"/>
        <v/>
      </c>
      <c r="D200" s="132"/>
      <c r="E200" s="133" t="str">
        <f t="shared" ca="1" si="26"/>
        <v/>
      </c>
      <c r="F200" s="134" t="str">
        <f t="shared" ca="1" si="27"/>
        <v/>
      </c>
      <c r="G200" s="135" t="str">
        <f t="shared" ref="G200:G263" ca="1" si="31">IF(OR(ISBLANK(INDIRECT("L"&amp;ROW())),ISBLANK(INDIRECT("M"&amp;ROW())),ISBLANK(APP_Datum_ab)),"",APP_Datum_ab)</f>
        <v/>
      </c>
      <c r="H200" s="150" t="str">
        <f t="shared" ca="1" si="28"/>
        <v/>
      </c>
      <c r="I200" s="136" t="str">
        <f t="shared" ca="1" si="29"/>
        <v/>
      </c>
      <c r="J200" s="136" t="str">
        <f t="shared" ca="1" si="30"/>
        <v/>
      </c>
      <c r="L200" s="69"/>
      <c r="M200" s="29"/>
      <c r="N200" s="13"/>
      <c r="O200" s="19"/>
      <c r="P200" s="76"/>
      <c r="Q200" s="14"/>
      <c r="R200" s="15"/>
      <c r="S200" s="68"/>
      <c r="T200" s="68"/>
      <c r="U200" s="68"/>
    </row>
    <row r="201" spans="1:21" x14ac:dyDescent="0.25">
      <c r="A201" s="133" t="str">
        <f t="shared" ca="1" si="23"/>
        <v/>
      </c>
      <c r="B201" s="130" t="str">
        <f t="shared" ca="1" si="24"/>
        <v/>
      </c>
      <c r="C201" s="131" t="str">
        <f t="shared" ca="1" si="25"/>
        <v/>
      </c>
      <c r="D201" s="132"/>
      <c r="E201" s="133" t="str">
        <f t="shared" ca="1" si="26"/>
        <v/>
      </c>
      <c r="F201" s="134" t="str">
        <f t="shared" ca="1" si="27"/>
        <v/>
      </c>
      <c r="G201" s="135" t="str">
        <f t="shared" ca="1" si="31"/>
        <v/>
      </c>
      <c r="H201" s="150" t="str">
        <f t="shared" ca="1" si="28"/>
        <v/>
      </c>
      <c r="I201" s="136" t="str">
        <f t="shared" ca="1" si="29"/>
        <v/>
      </c>
      <c r="J201" s="136" t="str">
        <f t="shared" ca="1" si="30"/>
        <v/>
      </c>
      <c r="L201" s="69"/>
      <c r="M201" s="29"/>
      <c r="N201" s="13"/>
      <c r="O201" s="19"/>
      <c r="P201" s="76"/>
      <c r="Q201" s="14"/>
      <c r="R201" s="15"/>
      <c r="S201" s="68"/>
      <c r="T201" s="68"/>
      <c r="U201" s="68"/>
    </row>
    <row r="202" spans="1:21" x14ac:dyDescent="0.25">
      <c r="A202" s="133" t="str">
        <f t="shared" ref="A202:A265" ca="1" si="32">IF(INDIRECT("J"&amp;ROW())="","",INDIRECT("L"&amp;ROW()))</f>
        <v/>
      </c>
      <c r="B202" s="130" t="str">
        <f t="shared" ref="B202:B265" ca="1" si="33">IF(OR(INDIRECT("J"&amp;ROW())="",ISBLANK(INDIRECT("O"&amp;ROW()))),"",INDIRECT("O"&amp;ROW()))</f>
        <v/>
      </c>
      <c r="C202" s="131" t="str">
        <f t="shared" ref="C202:C265" ca="1" si="34">IF(OR(INDIRECT("J"&amp;ROW())="",ISBLANK(INDIRECT("n"&amp;ROW()))),"",INDIRECT("n"&amp;ROW()))</f>
        <v/>
      </c>
      <c r="D202" s="132"/>
      <c r="E202" s="133" t="str">
        <f t="shared" ref="E202:E265" ca="1" si="35">IF(OR(ISBLANK(INDIRECT("L"&amp;ROW())),ISBLANK(INDIRECT("M"&amp;ROW()))),"",INDIRECT("L"&amp;ROW()))</f>
        <v/>
      </c>
      <c r="F202" s="134" t="str">
        <f t="shared" ref="F202:F265" ca="1" si="36">IF(OR(ISBLANK(INDIRECT("L"&amp;ROW())),ISBLANK(INDIRECT("M"&amp;ROW()))),"",INDIRECT("O"&amp;ROW()))</f>
        <v/>
      </c>
      <c r="G202" s="135" t="str">
        <f t="shared" ca="1" si="31"/>
        <v/>
      </c>
      <c r="H202" s="150" t="str">
        <f t="shared" ref="H202:H265" ca="1" si="37">IF(OR(ISBLANK(INDIRECT("L"&amp;ROW())),ISBLANK(INDIRECT("M"&amp;ROW()))),"",INDIRECT("p"&amp;ROW()))</f>
        <v/>
      </c>
      <c r="I202" s="136" t="str">
        <f t="shared" ref="I202:I265" ca="1" si="38">IF(OR(ISBLANK(INDIRECT("L"&amp;ROW())),ISBLANK(INDIRECT("M"&amp;ROW()))),"",INDIRECT("m"&amp;ROW()))</f>
        <v/>
      </c>
      <c r="J202" s="136" t="str">
        <f t="shared" ref="J202:J265" ca="1" si="39">IF(OR(ISBLANK(INDIRECT("L"&amp;ROW())),ISBLANK(INDIRECT("M"&amp;ROW()))),"", IF(INDIRECT("m"&amp;ROW())=INDIRECT("p"&amp;ROW()),"",INDIRECT("p"&amp;ROW())-INDIRECT("m"&amp;ROW())))</f>
        <v/>
      </c>
      <c r="L202" s="69"/>
      <c r="M202" s="29"/>
      <c r="N202" s="13"/>
      <c r="O202" s="19"/>
      <c r="P202" s="76"/>
      <c r="Q202" s="14"/>
      <c r="R202" s="15"/>
      <c r="S202" s="68"/>
      <c r="T202" s="68"/>
      <c r="U202" s="68"/>
    </row>
    <row r="203" spans="1:21" x14ac:dyDescent="0.25">
      <c r="A203" s="133" t="str">
        <f t="shared" ca="1" si="32"/>
        <v/>
      </c>
      <c r="B203" s="130" t="str">
        <f t="shared" ca="1" si="33"/>
        <v/>
      </c>
      <c r="C203" s="131" t="str">
        <f t="shared" ca="1" si="34"/>
        <v/>
      </c>
      <c r="D203" s="132"/>
      <c r="E203" s="133" t="str">
        <f t="shared" ca="1" si="35"/>
        <v/>
      </c>
      <c r="F203" s="134" t="str">
        <f t="shared" ca="1" si="36"/>
        <v/>
      </c>
      <c r="G203" s="135" t="str">
        <f t="shared" ca="1" si="31"/>
        <v/>
      </c>
      <c r="H203" s="150" t="str">
        <f t="shared" ca="1" si="37"/>
        <v/>
      </c>
      <c r="I203" s="136" t="str">
        <f t="shared" ca="1" si="38"/>
        <v/>
      </c>
      <c r="J203" s="136" t="str">
        <f t="shared" ca="1" si="39"/>
        <v/>
      </c>
      <c r="L203" s="69"/>
      <c r="M203" s="29"/>
      <c r="N203" s="13"/>
      <c r="O203" s="19"/>
      <c r="P203" s="76"/>
      <c r="Q203" s="14"/>
      <c r="R203" s="15"/>
      <c r="S203" s="68"/>
      <c r="T203" s="68"/>
      <c r="U203" s="68"/>
    </row>
    <row r="204" spans="1:21" x14ac:dyDescent="0.25">
      <c r="A204" s="133" t="str">
        <f t="shared" ca="1" si="32"/>
        <v/>
      </c>
      <c r="B204" s="130" t="str">
        <f t="shared" ca="1" si="33"/>
        <v/>
      </c>
      <c r="C204" s="131" t="str">
        <f t="shared" ca="1" si="34"/>
        <v/>
      </c>
      <c r="D204" s="132"/>
      <c r="E204" s="133" t="str">
        <f t="shared" ca="1" si="35"/>
        <v/>
      </c>
      <c r="F204" s="134" t="str">
        <f t="shared" ca="1" si="36"/>
        <v/>
      </c>
      <c r="G204" s="135" t="str">
        <f t="shared" ca="1" si="31"/>
        <v/>
      </c>
      <c r="H204" s="150" t="str">
        <f t="shared" ca="1" si="37"/>
        <v/>
      </c>
      <c r="I204" s="136" t="str">
        <f t="shared" ca="1" si="38"/>
        <v/>
      </c>
      <c r="J204" s="136" t="str">
        <f t="shared" ca="1" si="39"/>
        <v/>
      </c>
      <c r="L204" s="69"/>
      <c r="M204" s="29"/>
      <c r="N204" s="13"/>
      <c r="O204" s="19"/>
      <c r="P204" s="76"/>
      <c r="Q204" s="14"/>
      <c r="R204" s="15"/>
      <c r="S204" s="68"/>
      <c r="T204" s="68"/>
      <c r="U204" s="68"/>
    </row>
    <row r="205" spans="1:21" x14ac:dyDescent="0.25">
      <c r="A205" s="133" t="str">
        <f t="shared" ca="1" si="32"/>
        <v/>
      </c>
      <c r="B205" s="130" t="str">
        <f t="shared" ca="1" si="33"/>
        <v/>
      </c>
      <c r="C205" s="131" t="str">
        <f t="shared" ca="1" si="34"/>
        <v/>
      </c>
      <c r="D205" s="132"/>
      <c r="E205" s="133" t="str">
        <f t="shared" ca="1" si="35"/>
        <v/>
      </c>
      <c r="F205" s="134" t="str">
        <f t="shared" ca="1" si="36"/>
        <v/>
      </c>
      <c r="G205" s="135" t="str">
        <f t="shared" ca="1" si="31"/>
        <v/>
      </c>
      <c r="H205" s="150" t="str">
        <f t="shared" ca="1" si="37"/>
        <v/>
      </c>
      <c r="I205" s="136" t="str">
        <f t="shared" ca="1" si="38"/>
        <v/>
      </c>
      <c r="J205" s="136" t="str">
        <f t="shared" ca="1" si="39"/>
        <v/>
      </c>
      <c r="L205" s="69"/>
      <c r="M205" s="29"/>
      <c r="N205" s="13"/>
      <c r="O205" s="19"/>
      <c r="P205" s="76"/>
      <c r="Q205" s="14"/>
      <c r="R205" s="15"/>
      <c r="S205" s="68"/>
      <c r="T205" s="68"/>
      <c r="U205" s="68"/>
    </row>
    <row r="206" spans="1:21" x14ac:dyDescent="0.25">
      <c r="A206" s="133" t="str">
        <f t="shared" ca="1" si="32"/>
        <v/>
      </c>
      <c r="B206" s="130" t="str">
        <f t="shared" ca="1" si="33"/>
        <v/>
      </c>
      <c r="C206" s="131" t="str">
        <f t="shared" ca="1" si="34"/>
        <v/>
      </c>
      <c r="D206" s="132"/>
      <c r="E206" s="133" t="str">
        <f t="shared" ca="1" si="35"/>
        <v/>
      </c>
      <c r="F206" s="134" t="str">
        <f t="shared" ca="1" si="36"/>
        <v/>
      </c>
      <c r="G206" s="135" t="str">
        <f t="shared" ca="1" si="31"/>
        <v/>
      </c>
      <c r="H206" s="150" t="str">
        <f t="shared" ca="1" si="37"/>
        <v/>
      </c>
      <c r="I206" s="136" t="str">
        <f t="shared" ca="1" si="38"/>
        <v/>
      </c>
      <c r="J206" s="136" t="str">
        <f t="shared" ca="1" si="39"/>
        <v/>
      </c>
      <c r="L206" s="69"/>
      <c r="M206" s="29"/>
      <c r="N206" s="13"/>
      <c r="O206" s="19"/>
      <c r="P206" s="76"/>
      <c r="Q206" s="14"/>
      <c r="R206" s="15"/>
      <c r="S206" s="68"/>
      <c r="T206" s="68"/>
      <c r="U206" s="68"/>
    </row>
    <row r="207" spans="1:21" x14ac:dyDescent="0.25">
      <c r="A207" s="133" t="str">
        <f t="shared" ca="1" si="32"/>
        <v/>
      </c>
      <c r="B207" s="130" t="str">
        <f t="shared" ca="1" si="33"/>
        <v/>
      </c>
      <c r="C207" s="131" t="str">
        <f t="shared" ca="1" si="34"/>
        <v/>
      </c>
      <c r="D207" s="132"/>
      <c r="E207" s="133" t="str">
        <f t="shared" ca="1" si="35"/>
        <v/>
      </c>
      <c r="F207" s="134" t="str">
        <f t="shared" ca="1" si="36"/>
        <v/>
      </c>
      <c r="G207" s="135" t="str">
        <f t="shared" ca="1" si="31"/>
        <v/>
      </c>
      <c r="H207" s="150" t="str">
        <f t="shared" ca="1" si="37"/>
        <v/>
      </c>
      <c r="I207" s="136" t="str">
        <f t="shared" ca="1" si="38"/>
        <v/>
      </c>
      <c r="J207" s="136" t="str">
        <f t="shared" ca="1" si="39"/>
        <v/>
      </c>
      <c r="L207" s="69"/>
      <c r="M207" s="29"/>
      <c r="N207" s="13"/>
      <c r="O207" s="19"/>
      <c r="P207" s="76"/>
      <c r="Q207" s="14"/>
      <c r="R207" s="15"/>
      <c r="S207" s="68"/>
      <c r="T207" s="68"/>
      <c r="U207" s="68"/>
    </row>
    <row r="208" spans="1:21" x14ac:dyDescent="0.25">
      <c r="A208" s="133" t="str">
        <f t="shared" ca="1" si="32"/>
        <v/>
      </c>
      <c r="B208" s="130" t="str">
        <f t="shared" ca="1" si="33"/>
        <v/>
      </c>
      <c r="C208" s="131" t="str">
        <f t="shared" ca="1" si="34"/>
        <v/>
      </c>
      <c r="D208" s="132"/>
      <c r="E208" s="133" t="str">
        <f t="shared" ca="1" si="35"/>
        <v/>
      </c>
      <c r="F208" s="134" t="str">
        <f t="shared" ca="1" si="36"/>
        <v/>
      </c>
      <c r="G208" s="135" t="str">
        <f t="shared" ca="1" si="31"/>
        <v/>
      </c>
      <c r="H208" s="150" t="str">
        <f t="shared" ca="1" si="37"/>
        <v/>
      </c>
      <c r="I208" s="136" t="str">
        <f t="shared" ca="1" si="38"/>
        <v/>
      </c>
      <c r="J208" s="136" t="str">
        <f t="shared" ca="1" si="39"/>
        <v/>
      </c>
      <c r="L208" s="69"/>
      <c r="M208" s="29"/>
      <c r="N208" s="13"/>
      <c r="O208" s="19"/>
      <c r="P208" s="76"/>
      <c r="Q208" s="14"/>
      <c r="R208" s="15"/>
      <c r="S208" s="68"/>
      <c r="T208" s="68"/>
      <c r="U208" s="68"/>
    </row>
    <row r="209" spans="1:21" x14ac:dyDescent="0.25">
      <c r="A209" s="133" t="str">
        <f t="shared" ca="1" si="32"/>
        <v/>
      </c>
      <c r="B209" s="130" t="str">
        <f t="shared" ca="1" si="33"/>
        <v/>
      </c>
      <c r="C209" s="131" t="str">
        <f t="shared" ca="1" si="34"/>
        <v/>
      </c>
      <c r="D209" s="132"/>
      <c r="E209" s="133" t="str">
        <f t="shared" ca="1" si="35"/>
        <v/>
      </c>
      <c r="F209" s="134" t="str">
        <f t="shared" ca="1" si="36"/>
        <v/>
      </c>
      <c r="G209" s="135" t="str">
        <f t="shared" ca="1" si="31"/>
        <v/>
      </c>
      <c r="H209" s="150" t="str">
        <f t="shared" ca="1" si="37"/>
        <v/>
      </c>
      <c r="I209" s="136" t="str">
        <f t="shared" ca="1" si="38"/>
        <v/>
      </c>
      <c r="J209" s="136" t="str">
        <f t="shared" ca="1" si="39"/>
        <v/>
      </c>
      <c r="L209" s="69"/>
      <c r="M209" s="29"/>
      <c r="N209" s="13"/>
      <c r="O209" s="19"/>
      <c r="P209" s="76"/>
      <c r="Q209" s="14"/>
      <c r="R209" s="15"/>
      <c r="S209" s="68"/>
      <c r="T209" s="68"/>
      <c r="U209" s="68"/>
    </row>
    <row r="210" spans="1:21" x14ac:dyDescent="0.25">
      <c r="A210" s="133" t="str">
        <f t="shared" ca="1" si="32"/>
        <v/>
      </c>
      <c r="B210" s="130" t="str">
        <f t="shared" ca="1" si="33"/>
        <v/>
      </c>
      <c r="C210" s="131" t="str">
        <f t="shared" ca="1" si="34"/>
        <v/>
      </c>
      <c r="D210" s="132"/>
      <c r="E210" s="133" t="str">
        <f t="shared" ca="1" si="35"/>
        <v/>
      </c>
      <c r="F210" s="134" t="str">
        <f t="shared" ca="1" si="36"/>
        <v/>
      </c>
      <c r="G210" s="135" t="str">
        <f t="shared" ca="1" si="31"/>
        <v/>
      </c>
      <c r="H210" s="150" t="str">
        <f t="shared" ca="1" si="37"/>
        <v/>
      </c>
      <c r="I210" s="136" t="str">
        <f t="shared" ca="1" si="38"/>
        <v/>
      </c>
      <c r="J210" s="136" t="str">
        <f t="shared" ca="1" si="39"/>
        <v/>
      </c>
      <c r="L210" s="69"/>
      <c r="M210" s="29"/>
      <c r="N210" s="13"/>
      <c r="O210" s="19"/>
      <c r="P210" s="76"/>
      <c r="Q210" s="14"/>
      <c r="R210" s="15"/>
      <c r="S210" s="68"/>
      <c r="T210" s="68"/>
      <c r="U210" s="68"/>
    </row>
    <row r="211" spans="1:21" x14ac:dyDescent="0.25">
      <c r="A211" s="133" t="str">
        <f t="shared" ca="1" si="32"/>
        <v/>
      </c>
      <c r="B211" s="130" t="str">
        <f t="shared" ca="1" si="33"/>
        <v/>
      </c>
      <c r="C211" s="131" t="str">
        <f t="shared" ca="1" si="34"/>
        <v/>
      </c>
      <c r="D211" s="132"/>
      <c r="E211" s="133" t="str">
        <f t="shared" ca="1" si="35"/>
        <v/>
      </c>
      <c r="F211" s="134" t="str">
        <f t="shared" ca="1" si="36"/>
        <v/>
      </c>
      <c r="G211" s="135" t="str">
        <f t="shared" ca="1" si="31"/>
        <v/>
      </c>
      <c r="H211" s="150" t="str">
        <f t="shared" ca="1" si="37"/>
        <v/>
      </c>
      <c r="I211" s="136" t="str">
        <f t="shared" ca="1" si="38"/>
        <v/>
      </c>
      <c r="J211" s="136" t="str">
        <f t="shared" ca="1" si="39"/>
        <v/>
      </c>
      <c r="L211" s="69"/>
      <c r="M211" s="29"/>
      <c r="N211" s="13"/>
      <c r="O211" s="19"/>
      <c r="P211" s="76"/>
      <c r="Q211" s="14"/>
      <c r="R211" s="15"/>
      <c r="S211" s="68"/>
      <c r="T211" s="68"/>
      <c r="U211" s="68"/>
    </row>
    <row r="212" spans="1:21" x14ac:dyDescent="0.25">
      <c r="A212" s="133" t="str">
        <f t="shared" ca="1" si="32"/>
        <v/>
      </c>
      <c r="B212" s="130" t="str">
        <f t="shared" ca="1" si="33"/>
        <v/>
      </c>
      <c r="C212" s="131" t="str">
        <f t="shared" ca="1" si="34"/>
        <v/>
      </c>
      <c r="D212" s="132"/>
      <c r="E212" s="133" t="str">
        <f t="shared" ca="1" si="35"/>
        <v/>
      </c>
      <c r="F212" s="134" t="str">
        <f t="shared" ca="1" si="36"/>
        <v/>
      </c>
      <c r="G212" s="135" t="str">
        <f t="shared" ca="1" si="31"/>
        <v/>
      </c>
      <c r="H212" s="150" t="str">
        <f t="shared" ca="1" si="37"/>
        <v/>
      </c>
      <c r="I212" s="136" t="str">
        <f t="shared" ca="1" si="38"/>
        <v/>
      </c>
      <c r="J212" s="136" t="str">
        <f t="shared" ca="1" si="39"/>
        <v/>
      </c>
      <c r="L212" s="69"/>
      <c r="M212" s="29"/>
      <c r="N212" s="13"/>
      <c r="O212" s="19"/>
      <c r="P212" s="76"/>
      <c r="Q212" s="14"/>
      <c r="R212" s="15"/>
      <c r="S212" s="68"/>
      <c r="T212" s="68"/>
      <c r="U212" s="68"/>
    </row>
    <row r="213" spans="1:21" x14ac:dyDescent="0.25">
      <c r="A213" s="133" t="str">
        <f t="shared" ca="1" si="32"/>
        <v/>
      </c>
      <c r="B213" s="130" t="str">
        <f t="shared" ca="1" si="33"/>
        <v/>
      </c>
      <c r="C213" s="131" t="str">
        <f t="shared" ca="1" si="34"/>
        <v/>
      </c>
      <c r="D213" s="132"/>
      <c r="E213" s="133" t="str">
        <f t="shared" ca="1" si="35"/>
        <v/>
      </c>
      <c r="F213" s="134" t="str">
        <f t="shared" ca="1" si="36"/>
        <v/>
      </c>
      <c r="G213" s="135" t="str">
        <f t="shared" ca="1" si="31"/>
        <v/>
      </c>
      <c r="H213" s="150" t="str">
        <f t="shared" ca="1" si="37"/>
        <v/>
      </c>
      <c r="I213" s="136" t="str">
        <f t="shared" ca="1" si="38"/>
        <v/>
      </c>
      <c r="J213" s="136" t="str">
        <f t="shared" ca="1" si="39"/>
        <v/>
      </c>
      <c r="L213" s="69"/>
      <c r="M213" s="29"/>
      <c r="N213" s="13"/>
      <c r="O213" s="19"/>
      <c r="P213" s="76"/>
      <c r="Q213" s="14"/>
      <c r="R213" s="15"/>
      <c r="S213" s="68"/>
      <c r="T213" s="68"/>
      <c r="U213" s="68"/>
    </row>
    <row r="214" spans="1:21" x14ac:dyDescent="0.25">
      <c r="A214" s="133" t="str">
        <f t="shared" ca="1" si="32"/>
        <v/>
      </c>
      <c r="B214" s="130" t="str">
        <f t="shared" ca="1" si="33"/>
        <v/>
      </c>
      <c r="C214" s="131" t="str">
        <f t="shared" ca="1" si="34"/>
        <v/>
      </c>
      <c r="D214" s="132"/>
      <c r="E214" s="133" t="str">
        <f t="shared" ca="1" si="35"/>
        <v/>
      </c>
      <c r="F214" s="134" t="str">
        <f t="shared" ca="1" si="36"/>
        <v/>
      </c>
      <c r="G214" s="135" t="str">
        <f t="shared" ca="1" si="31"/>
        <v/>
      </c>
      <c r="H214" s="150" t="str">
        <f t="shared" ca="1" si="37"/>
        <v/>
      </c>
      <c r="I214" s="136" t="str">
        <f t="shared" ca="1" si="38"/>
        <v/>
      </c>
      <c r="J214" s="136" t="str">
        <f t="shared" ca="1" si="39"/>
        <v/>
      </c>
      <c r="L214" s="69"/>
      <c r="M214" s="29"/>
      <c r="N214" s="13"/>
      <c r="O214" s="19"/>
      <c r="P214" s="76"/>
      <c r="Q214" s="14"/>
      <c r="R214" s="15"/>
      <c r="S214" s="68"/>
      <c r="T214" s="68"/>
      <c r="U214" s="68"/>
    </row>
    <row r="215" spans="1:21" x14ac:dyDescent="0.25">
      <c r="A215" s="133" t="str">
        <f t="shared" ca="1" si="32"/>
        <v/>
      </c>
      <c r="B215" s="130" t="str">
        <f t="shared" ca="1" si="33"/>
        <v/>
      </c>
      <c r="C215" s="131" t="str">
        <f t="shared" ca="1" si="34"/>
        <v/>
      </c>
      <c r="D215" s="132"/>
      <c r="E215" s="133" t="str">
        <f t="shared" ca="1" si="35"/>
        <v/>
      </c>
      <c r="F215" s="134" t="str">
        <f t="shared" ca="1" si="36"/>
        <v/>
      </c>
      <c r="G215" s="135" t="str">
        <f t="shared" ca="1" si="31"/>
        <v/>
      </c>
      <c r="H215" s="150" t="str">
        <f t="shared" ca="1" si="37"/>
        <v/>
      </c>
      <c r="I215" s="136" t="str">
        <f t="shared" ca="1" si="38"/>
        <v/>
      </c>
      <c r="J215" s="136" t="str">
        <f t="shared" ca="1" si="39"/>
        <v/>
      </c>
      <c r="L215" s="69"/>
      <c r="M215" s="29"/>
      <c r="N215" s="13"/>
      <c r="O215" s="19"/>
      <c r="P215" s="76"/>
      <c r="Q215" s="14"/>
      <c r="R215" s="15"/>
      <c r="S215" s="68"/>
      <c r="T215" s="68"/>
      <c r="U215" s="68"/>
    </row>
    <row r="216" spans="1:21" x14ac:dyDescent="0.25">
      <c r="A216" s="133" t="str">
        <f t="shared" ca="1" si="32"/>
        <v/>
      </c>
      <c r="B216" s="130" t="str">
        <f t="shared" ca="1" si="33"/>
        <v/>
      </c>
      <c r="C216" s="131" t="str">
        <f t="shared" ca="1" si="34"/>
        <v/>
      </c>
      <c r="D216" s="132"/>
      <c r="E216" s="133" t="str">
        <f t="shared" ca="1" si="35"/>
        <v/>
      </c>
      <c r="F216" s="134" t="str">
        <f t="shared" ca="1" si="36"/>
        <v/>
      </c>
      <c r="G216" s="135" t="str">
        <f t="shared" ca="1" si="31"/>
        <v/>
      </c>
      <c r="H216" s="150" t="str">
        <f t="shared" ca="1" si="37"/>
        <v/>
      </c>
      <c r="I216" s="136" t="str">
        <f t="shared" ca="1" si="38"/>
        <v/>
      </c>
      <c r="J216" s="136" t="str">
        <f t="shared" ca="1" si="39"/>
        <v/>
      </c>
      <c r="L216" s="69"/>
      <c r="M216" s="29"/>
      <c r="N216" s="13"/>
      <c r="O216" s="19"/>
      <c r="P216" s="76"/>
      <c r="Q216" s="14"/>
      <c r="R216" s="15"/>
      <c r="S216" s="68"/>
      <c r="T216" s="68"/>
      <c r="U216" s="68"/>
    </row>
    <row r="217" spans="1:21" x14ac:dyDescent="0.25">
      <c r="A217" s="133" t="str">
        <f t="shared" ca="1" si="32"/>
        <v/>
      </c>
      <c r="B217" s="130" t="str">
        <f t="shared" ca="1" si="33"/>
        <v/>
      </c>
      <c r="C217" s="131" t="str">
        <f t="shared" ca="1" si="34"/>
        <v/>
      </c>
      <c r="D217" s="132"/>
      <c r="E217" s="133" t="str">
        <f t="shared" ca="1" si="35"/>
        <v/>
      </c>
      <c r="F217" s="134" t="str">
        <f t="shared" ca="1" si="36"/>
        <v/>
      </c>
      <c r="G217" s="135" t="str">
        <f t="shared" ca="1" si="31"/>
        <v/>
      </c>
      <c r="H217" s="150" t="str">
        <f t="shared" ca="1" si="37"/>
        <v/>
      </c>
      <c r="I217" s="136" t="str">
        <f t="shared" ca="1" si="38"/>
        <v/>
      </c>
      <c r="J217" s="136" t="str">
        <f t="shared" ca="1" si="39"/>
        <v/>
      </c>
      <c r="L217" s="69"/>
      <c r="M217" s="29"/>
      <c r="N217" s="13"/>
      <c r="O217" s="19"/>
      <c r="P217" s="76"/>
      <c r="Q217" s="14"/>
      <c r="R217" s="15"/>
      <c r="S217" s="68"/>
      <c r="T217" s="68"/>
      <c r="U217" s="68"/>
    </row>
    <row r="218" spans="1:21" x14ac:dyDescent="0.25">
      <c r="A218" s="133" t="str">
        <f t="shared" ca="1" si="32"/>
        <v/>
      </c>
      <c r="B218" s="130" t="str">
        <f t="shared" ca="1" si="33"/>
        <v/>
      </c>
      <c r="C218" s="131" t="str">
        <f t="shared" ca="1" si="34"/>
        <v/>
      </c>
      <c r="D218" s="132"/>
      <c r="E218" s="133" t="str">
        <f t="shared" ca="1" si="35"/>
        <v/>
      </c>
      <c r="F218" s="134" t="str">
        <f t="shared" ca="1" si="36"/>
        <v/>
      </c>
      <c r="G218" s="135" t="str">
        <f t="shared" ca="1" si="31"/>
        <v/>
      </c>
      <c r="H218" s="150" t="str">
        <f t="shared" ca="1" si="37"/>
        <v/>
      </c>
      <c r="I218" s="136" t="str">
        <f t="shared" ca="1" si="38"/>
        <v/>
      </c>
      <c r="J218" s="136" t="str">
        <f t="shared" ca="1" si="39"/>
        <v/>
      </c>
      <c r="L218" s="69"/>
      <c r="M218" s="29"/>
      <c r="N218" s="13"/>
      <c r="O218" s="19"/>
      <c r="P218" s="76"/>
      <c r="Q218" s="14"/>
      <c r="R218" s="15"/>
      <c r="S218" s="68"/>
      <c r="T218" s="68"/>
      <c r="U218" s="68"/>
    </row>
    <row r="219" spans="1:21" x14ac:dyDescent="0.25">
      <c r="A219" s="133" t="str">
        <f t="shared" ca="1" si="32"/>
        <v/>
      </c>
      <c r="B219" s="130" t="str">
        <f t="shared" ca="1" si="33"/>
        <v/>
      </c>
      <c r="C219" s="131" t="str">
        <f t="shared" ca="1" si="34"/>
        <v/>
      </c>
      <c r="D219" s="132"/>
      <c r="E219" s="133" t="str">
        <f t="shared" ca="1" si="35"/>
        <v/>
      </c>
      <c r="F219" s="134" t="str">
        <f t="shared" ca="1" si="36"/>
        <v/>
      </c>
      <c r="G219" s="135" t="str">
        <f t="shared" ca="1" si="31"/>
        <v/>
      </c>
      <c r="H219" s="150" t="str">
        <f t="shared" ca="1" si="37"/>
        <v/>
      </c>
      <c r="I219" s="136" t="str">
        <f t="shared" ca="1" si="38"/>
        <v/>
      </c>
      <c r="J219" s="136" t="str">
        <f t="shared" ca="1" si="39"/>
        <v/>
      </c>
      <c r="L219" s="69"/>
      <c r="M219" s="29"/>
      <c r="N219" s="13"/>
      <c r="O219" s="19"/>
      <c r="P219" s="76"/>
      <c r="Q219" s="14"/>
      <c r="R219" s="15"/>
      <c r="S219" s="68"/>
      <c r="T219" s="68"/>
      <c r="U219" s="68"/>
    </row>
    <row r="220" spans="1:21" x14ac:dyDescent="0.25">
      <c r="A220" s="133" t="str">
        <f t="shared" ca="1" si="32"/>
        <v/>
      </c>
      <c r="B220" s="130" t="str">
        <f t="shared" ca="1" si="33"/>
        <v/>
      </c>
      <c r="C220" s="131" t="str">
        <f t="shared" ca="1" si="34"/>
        <v/>
      </c>
      <c r="D220" s="132"/>
      <c r="E220" s="133" t="str">
        <f t="shared" ca="1" si="35"/>
        <v/>
      </c>
      <c r="F220" s="134" t="str">
        <f t="shared" ca="1" si="36"/>
        <v/>
      </c>
      <c r="G220" s="135" t="str">
        <f t="shared" ca="1" si="31"/>
        <v/>
      </c>
      <c r="H220" s="150" t="str">
        <f t="shared" ca="1" si="37"/>
        <v/>
      </c>
      <c r="I220" s="136" t="str">
        <f t="shared" ca="1" si="38"/>
        <v/>
      </c>
      <c r="J220" s="136" t="str">
        <f t="shared" ca="1" si="39"/>
        <v/>
      </c>
      <c r="L220" s="69"/>
      <c r="M220" s="29"/>
      <c r="N220" s="13"/>
      <c r="O220" s="19"/>
      <c r="P220" s="76"/>
      <c r="Q220" s="14"/>
      <c r="R220" s="15"/>
      <c r="S220" s="68"/>
      <c r="T220" s="68"/>
      <c r="U220" s="68"/>
    </row>
    <row r="221" spans="1:21" x14ac:dyDescent="0.25">
      <c r="A221" s="133" t="str">
        <f t="shared" ca="1" si="32"/>
        <v/>
      </c>
      <c r="B221" s="130" t="str">
        <f t="shared" ca="1" si="33"/>
        <v/>
      </c>
      <c r="C221" s="131" t="str">
        <f t="shared" ca="1" si="34"/>
        <v/>
      </c>
      <c r="D221" s="132"/>
      <c r="E221" s="133" t="str">
        <f t="shared" ca="1" si="35"/>
        <v/>
      </c>
      <c r="F221" s="134" t="str">
        <f t="shared" ca="1" si="36"/>
        <v/>
      </c>
      <c r="G221" s="135" t="str">
        <f t="shared" ca="1" si="31"/>
        <v/>
      </c>
      <c r="H221" s="150" t="str">
        <f t="shared" ca="1" si="37"/>
        <v/>
      </c>
      <c r="I221" s="136" t="str">
        <f t="shared" ca="1" si="38"/>
        <v/>
      </c>
      <c r="J221" s="136" t="str">
        <f t="shared" ca="1" si="39"/>
        <v/>
      </c>
      <c r="L221" s="69"/>
      <c r="M221" s="29"/>
      <c r="N221" s="13"/>
      <c r="O221" s="19"/>
      <c r="P221" s="76"/>
      <c r="Q221" s="14"/>
      <c r="R221" s="15"/>
      <c r="S221" s="68"/>
      <c r="T221" s="68"/>
      <c r="U221" s="68"/>
    </row>
    <row r="222" spans="1:21" x14ac:dyDescent="0.25">
      <c r="A222" s="133" t="str">
        <f t="shared" ca="1" si="32"/>
        <v/>
      </c>
      <c r="B222" s="130" t="str">
        <f t="shared" ca="1" si="33"/>
        <v/>
      </c>
      <c r="C222" s="131" t="str">
        <f t="shared" ca="1" si="34"/>
        <v/>
      </c>
      <c r="D222" s="132"/>
      <c r="E222" s="133" t="str">
        <f t="shared" ca="1" si="35"/>
        <v/>
      </c>
      <c r="F222" s="134" t="str">
        <f t="shared" ca="1" si="36"/>
        <v/>
      </c>
      <c r="G222" s="135" t="str">
        <f t="shared" ca="1" si="31"/>
        <v/>
      </c>
      <c r="H222" s="150" t="str">
        <f t="shared" ca="1" si="37"/>
        <v/>
      </c>
      <c r="I222" s="136" t="str">
        <f t="shared" ca="1" si="38"/>
        <v/>
      </c>
      <c r="J222" s="136" t="str">
        <f t="shared" ca="1" si="39"/>
        <v/>
      </c>
      <c r="L222" s="69"/>
      <c r="M222" s="29"/>
      <c r="N222" s="13"/>
      <c r="O222" s="19"/>
      <c r="P222" s="76"/>
      <c r="Q222" s="14"/>
      <c r="R222" s="15"/>
      <c r="S222" s="68"/>
      <c r="T222" s="68"/>
      <c r="U222" s="68"/>
    </row>
    <row r="223" spans="1:21" x14ac:dyDescent="0.25">
      <c r="A223" s="133" t="str">
        <f t="shared" ca="1" si="32"/>
        <v/>
      </c>
      <c r="B223" s="130" t="str">
        <f t="shared" ca="1" si="33"/>
        <v/>
      </c>
      <c r="C223" s="131" t="str">
        <f t="shared" ca="1" si="34"/>
        <v/>
      </c>
      <c r="D223" s="132"/>
      <c r="E223" s="133" t="str">
        <f t="shared" ca="1" si="35"/>
        <v/>
      </c>
      <c r="F223" s="134" t="str">
        <f t="shared" ca="1" si="36"/>
        <v/>
      </c>
      <c r="G223" s="135" t="str">
        <f t="shared" ca="1" si="31"/>
        <v/>
      </c>
      <c r="H223" s="150" t="str">
        <f t="shared" ca="1" si="37"/>
        <v/>
      </c>
      <c r="I223" s="136" t="str">
        <f t="shared" ca="1" si="38"/>
        <v/>
      </c>
      <c r="J223" s="136" t="str">
        <f t="shared" ca="1" si="39"/>
        <v/>
      </c>
      <c r="L223" s="69"/>
      <c r="M223" s="29"/>
      <c r="N223" s="13"/>
      <c r="O223" s="19"/>
      <c r="P223" s="76"/>
      <c r="Q223" s="14"/>
      <c r="R223" s="15"/>
      <c r="S223" s="68"/>
      <c r="T223" s="68"/>
      <c r="U223" s="68"/>
    </row>
    <row r="224" spans="1:21" x14ac:dyDescent="0.25">
      <c r="A224" s="133" t="str">
        <f t="shared" ca="1" si="32"/>
        <v/>
      </c>
      <c r="B224" s="130" t="str">
        <f t="shared" ca="1" si="33"/>
        <v/>
      </c>
      <c r="C224" s="131" t="str">
        <f t="shared" ca="1" si="34"/>
        <v/>
      </c>
      <c r="D224" s="132"/>
      <c r="E224" s="133" t="str">
        <f t="shared" ca="1" si="35"/>
        <v/>
      </c>
      <c r="F224" s="134" t="str">
        <f t="shared" ca="1" si="36"/>
        <v/>
      </c>
      <c r="G224" s="135" t="str">
        <f t="shared" ca="1" si="31"/>
        <v/>
      </c>
      <c r="H224" s="150" t="str">
        <f t="shared" ca="1" si="37"/>
        <v/>
      </c>
      <c r="I224" s="136" t="str">
        <f t="shared" ca="1" si="38"/>
        <v/>
      </c>
      <c r="J224" s="136" t="str">
        <f t="shared" ca="1" si="39"/>
        <v/>
      </c>
      <c r="L224" s="69"/>
      <c r="M224" s="29"/>
      <c r="N224" s="13"/>
      <c r="O224" s="19"/>
      <c r="P224" s="76"/>
      <c r="Q224" s="14"/>
      <c r="R224" s="15"/>
      <c r="S224" s="68"/>
      <c r="T224" s="68"/>
      <c r="U224" s="68"/>
    </row>
    <row r="225" spans="1:21" x14ac:dyDescent="0.25">
      <c r="A225" s="133" t="str">
        <f t="shared" ca="1" si="32"/>
        <v/>
      </c>
      <c r="B225" s="130" t="str">
        <f t="shared" ca="1" si="33"/>
        <v/>
      </c>
      <c r="C225" s="131" t="str">
        <f t="shared" ca="1" si="34"/>
        <v/>
      </c>
      <c r="D225" s="132"/>
      <c r="E225" s="133" t="str">
        <f t="shared" ca="1" si="35"/>
        <v/>
      </c>
      <c r="F225" s="134" t="str">
        <f t="shared" ca="1" si="36"/>
        <v/>
      </c>
      <c r="G225" s="135" t="str">
        <f t="shared" ca="1" si="31"/>
        <v/>
      </c>
      <c r="H225" s="150" t="str">
        <f t="shared" ca="1" si="37"/>
        <v/>
      </c>
      <c r="I225" s="136" t="str">
        <f t="shared" ca="1" si="38"/>
        <v/>
      </c>
      <c r="J225" s="136" t="str">
        <f t="shared" ca="1" si="39"/>
        <v/>
      </c>
      <c r="L225" s="69"/>
      <c r="M225" s="29"/>
      <c r="N225" s="13"/>
      <c r="O225" s="19"/>
      <c r="P225" s="76"/>
      <c r="Q225" s="14"/>
      <c r="R225" s="15"/>
      <c r="S225" s="68"/>
      <c r="T225" s="68"/>
      <c r="U225" s="68"/>
    </row>
    <row r="226" spans="1:21" x14ac:dyDescent="0.25">
      <c r="A226" s="133" t="str">
        <f t="shared" ca="1" si="32"/>
        <v/>
      </c>
      <c r="B226" s="130" t="str">
        <f t="shared" ca="1" si="33"/>
        <v/>
      </c>
      <c r="C226" s="131" t="str">
        <f t="shared" ca="1" si="34"/>
        <v/>
      </c>
      <c r="D226" s="132"/>
      <c r="E226" s="133" t="str">
        <f t="shared" ca="1" si="35"/>
        <v/>
      </c>
      <c r="F226" s="134" t="str">
        <f t="shared" ca="1" si="36"/>
        <v/>
      </c>
      <c r="G226" s="135" t="str">
        <f t="shared" ca="1" si="31"/>
        <v/>
      </c>
      <c r="H226" s="150" t="str">
        <f t="shared" ca="1" si="37"/>
        <v/>
      </c>
      <c r="I226" s="136" t="str">
        <f t="shared" ca="1" si="38"/>
        <v/>
      </c>
      <c r="J226" s="136" t="str">
        <f t="shared" ca="1" si="39"/>
        <v/>
      </c>
      <c r="L226" s="69"/>
      <c r="M226" s="29"/>
      <c r="N226" s="13"/>
      <c r="O226" s="19"/>
      <c r="P226" s="76"/>
      <c r="Q226" s="14"/>
      <c r="R226" s="15"/>
      <c r="S226" s="68"/>
      <c r="T226" s="68"/>
      <c r="U226" s="68"/>
    </row>
    <row r="227" spans="1:21" x14ac:dyDescent="0.25">
      <c r="A227" s="133" t="str">
        <f t="shared" ca="1" si="32"/>
        <v/>
      </c>
      <c r="B227" s="130" t="str">
        <f t="shared" ca="1" si="33"/>
        <v/>
      </c>
      <c r="C227" s="131" t="str">
        <f t="shared" ca="1" si="34"/>
        <v/>
      </c>
      <c r="D227" s="132"/>
      <c r="E227" s="133" t="str">
        <f t="shared" ca="1" si="35"/>
        <v/>
      </c>
      <c r="F227" s="134" t="str">
        <f t="shared" ca="1" si="36"/>
        <v/>
      </c>
      <c r="G227" s="135" t="str">
        <f t="shared" ca="1" si="31"/>
        <v/>
      </c>
      <c r="H227" s="150" t="str">
        <f t="shared" ca="1" si="37"/>
        <v/>
      </c>
      <c r="I227" s="136" t="str">
        <f t="shared" ca="1" si="38"/>
        <v/>
      </c>
      <c r="J227" s="136" t="str">
        <f t="shared" ca="1" si="39"/>
        <v/>
      </c>
      <c r="L227" s="69"/>
      <c r="M227" s="29"/>
      <c r="N227" s="13"/>
      <c r="O227" s="19"/>
      <c r="P227" s="76"/>
      <c r="Q227" s="14"/>
      <c r="R227" s="15"/>
      <c r="S227" s="68"/>
      <c r="T227" s="68"/>
      <c r="U227" s="68"/>
    </row>
    <row r="228" spans="1:21" x14ac:dyDescent="0.25">
      <c r="A228" s="133" t="str">
        <f t="shared" ca="1" si="32"/>
        <v/>
      </c>
      <c r="B228" s="130" t="str">
        <f t="shared" ca="1" si="33"/>
        <v/>
      </c>
      <c r="C228" s="131" t="str">
        <f t="shared" ca="1" si="34"/>
        <v/>
      </c>
      <c r="D228" s="132"/>
      <c r="E228" s="133" t="str">
        <f t="shared" ca="1" si="35"/>
        <v/>
      </c>
      <c r="F228" s="134" t="str">
        <f t="shared" ca="1" si="36"/>
        <v/>
      </c>
      <c r="G228" s="135" t="str">
        <f t="shared" ca="1" si="31"/>
        <v/>
      </c>
      <c r="H228" s="150" t="str">
        <f t="shared" ca="1" si="37"/>
        <v/>
      </c>
      <c r="I228" s="136" t="str">
        <f t="shared" ca="1" si="38"/>
        <v/>
      </c>
      <c r="J228" s="136" t="str">
        <f t="shared" ca="1" si="39"/>
        <v/>
      </c>
      <c r="L228" s="69"/>
      <c r="M228" s="29"/>
      <c r="N228" s="13"/>
      <c r="O228" s="19"/>
      <c r="P228" s="76"/>
      <c r="Q228" s="14"/>
      <c r="R228" s="15"/>
      <c r="S228" s="68"/>
      <c r="T228" s="68"/>
      <c r="U228" s="68"/>
    </row>
    <row r="229" spans="1:21" x14ac:dyDescent="0.25">
      <c r="A229" s="133" t="str">
        <f t="shared" ca="1" si="32"/>
        <v/>
      </c>
      <c r="B229" s="130" t="str">
        <f t="shared" ca="1" si="33"/>
        <v/>
      </c>
      <c r="C229" s="131" t="str">
        <f t="shared" ca="1" si="34"/>
        <v/>
      </c>
      <c r="D229" s="132"/>
      <c r="E229" s="133" t="str">
        <f t="shared" ca="1" si="35"/>
        <v/>
      </c>
      <c r="F229" s="134" t="str">
        <f t="shared" ca="1" si="36"/>
        <v/>
      </c>
      <c r="G229" s="135" t="str">
        <f t="shared" ca="1" si="31"/>
        <v/>
      </c>
      <c r="H229" s="150" t="str">
        <f t="shared" ca="1" si="37"/>
        <v/>
      </c>
      <c r="I229" s="136" t="str">
        <f t="shared" ca="1" si="38"/>
        <v/>
      </c>
      <c r="J229" s="136" t="str">
        <f t="shared" ca="1" si="39"/>
        <v/>
      </c>
      <c r="L229" s="69"/>
      <c r="M229" s="29"/>
      <c r="N229" s="13"/>
      <c r="O229" s="19"/>
      <c r="P229" s="76"/>
      <c r="Q229" s="14"/>
      <c r="R229" s="15"/>
      <c r="S229" s="68"/>
      <c r="T229" s="68"/>
      <c r="U229" s="68"/>
    </row>
    <row r="230" spans="1:21" x14ac:dyDescent="0.25">
      <c r="A230" s="133" t="str">
        <f t="shared" ca="1" si="32"/>
        <v/>
      </c>
      <c r="B230" s="130" t="str">
        <f t="shared" ca="1" si="33"/>
        <v/>
      </c>
      <c r="C230" s="131" t="str">
        <f t="shared" ca="1" si="34"/>
        <v/>
      </c>
      <c r="D230" s="132"/>
      <c r="E230" s="133" t="str">
        <f t="shared" ca="1" si="35"/>
        <v/>
      </c>
      <c r="F230" s="134" t="str">
        <f t="shared" ca="1" si="36"/>
        <v/>
      </c>
      <c r="G230" s="135" t="str">
        <f t="shared" ca="1" si="31"/>
        <v/>
      </c>
      <c r="H230" s="150" t="str">
        <f t="shared" ca="1" si="37"/>
        <v/>
      </c>
      <c r="I230" s="136" t="str">
        <f t="shared" ca="1" si="38"/>
        <v/>
      </c>
      <c r="J230" s="136" t="str">
        <f t="shared" ca="1" si="39"/>
        <v/>
      </c>
      <c r="L230" s="69"/>
      <c r="M230" s="29"/>
      <c r="N230" s="13"/>
      <c r="O230" s="19"/>
      <c r="P230" s="76"/>
      <c r="Q230" s="14"/>
      <c r="R230" s="15"/>
      <c r="S230" s="68"/>
      <c r="T230" s="68"/>
      <c r="U230" s="68"/>
    </row>
    <row r="231" spans="1:21" x14ac:dyDescent="0.25">
      <c r="A231" s="133" t="str">
        <f t="shared" ca="1" si="32"/>
        <v/>
      </c>
      <c r="B231" s="130" t="str">
        <f t="shared" ca="1" si="33"/>
        <v/>
      </c>
      <c r="C231" s="131" t="str">
        <f t="shared" ca="1" si="34"/>
        <v/>
      </c>
      <c r="D231" s="132"/>
      <c r="E231" s="133" t="str">
        <f t="shared" ca="1" si="35"/>
        <v/>
      </c>
      <c r="F231" s="134" t="str">
        <f t="shared" ca="1" si="36"/>
        <v/>
      </c>
      <c r="G231" s="135" t="str">
        <f t="shared" ca="1" si="31"/>
        <v/>
      </c>
      <c r="H231" s="150" t="str">
        <f t="shared" ca="1" si="37"/>
        <v/>
      </c>
      <c r="I231" s="136" t="str">
        <f t="shared" ca="1" si="38"/>
        <v/>
      </c>
      <c r="J231" s="136" t="str">
        <f t="shared" ca="1" si="39"/>
        <v/>
      </c>
      <c r="L231" s="69"/>
      <c r="M231" s="29"/>
      <c r="N231" s="13"/>
      <c r="O231" s="19"/>
      <c r="P231" s="76"/>
      <c r="Q231" s="14"/>
      <c r="R231" s="15"/>
      <c r="S231" s="68"/>
      <c r="T231" s="68"/>
      <c r="U231" s="68"/>
    </row>
    <row r="232" spans="1:21" x14ac:dyDescent="0.25">
      <c r="A232" s="133" t="str">
        <f t="shared" ca="1" si="32"/>
        <v/>
      </c>
      <c r="B232" s="130" t="str">
        <f t="shared" ca="1" si="33"/>
        <v/>
      </c>
      <c r="C232" s="131" t="str">
        <f t="shared" ca="1" si="34"/>
        <v/>
      </c>
      <c r="D232" s="132"/>
      <c r="E232" s="133" t="str">
        <f t="shared" ca="1" si="35"/>
        <v/>
      </c>
      <c r="F232" s="134" t="str">
        <f t="shared" ca="1" si="36"/>
        <v/>
      </c>
      <c r="G232" s="135" t="str">
        <f t="shared" ca="1" si="31"/>
        <v/>
      </c>
      <c r="H232" s="150" t="str">
        <f t="shared" ca="1" si="37"/>
        <v/>
      </c>
      <c r="I232" s="136" t="str">
        <f t="shared" ca="1" si="38"/>
        <v/>
      </c>
      <c r="J232" s="136" t="str">
        <f t="shared" ca="1" si="39"/>
        <v/>
      </c>
      <c r="L232" s="69"/>
      <c r="M232" s="29"/>
      <c r="N232" s="13"/>
      <c r="O232" s="19"/>
      <c r="P232" s="76"/>
      <c r="Q232" s="14"/>
      <c r="R232" s="15"/>
      <c r="S232" s="68"/>
      <c r="T232" s="68"/>
      <c r="U232" s="68"/>
    </row>
    <row r="233" spans="1:21" x14ac:dyDescent="0.25">
      <c r="A233" s="133" t="str">
        <f t="shared" ca="1" si="32"/>
        <v/>
      </c>
      <c r="B233" s="130" t="str">
        <f t="shared" ca="1" si="33"/>
        <v/>
      </c>
      <c r="C233" s="131" t="str">
        <f t="shared" ca="1" si="34"/>
        <v/>
      </c>
      <c r="D233" s="132"/>
      <c r="E233" s="133" t="str">
        <f t="shared" ca="1" si="35"/>
        <v/>
      </c>
      <c r="F233" s="134" t="str">
        <f t="shared" ca="1" si="36"/>
        <v/>
      </c>
      <c r="G233" s="135" t="str">
        <f t="shared" ca="1" si="31"/>
        <v/>
      </c>
      <c r="H233" s="150" t="str">
        <f t="shared" ca="1" si="37"/>
        <v/>
      </c>
      <c r="I233" s="136" t="str">
        <f t="shared" ca="1" si="38"/>
        <v/>
      </c>
      <c r="J233" s="136" t="str">
        <f t="shared" ca="1" si="39"/>
        <v/>
      </c>
      <c r="L233" s="69"/>
      <c r="M233" s="29"/>
      <c r="N233" s="13"/>
      <c r="O233" s="19"/>
      <c r="P233" s="76"/>
      <c r="Q233" s="14"/>
      <c r="R233" s="15"/>
      <c r="S233" s="68"/>
      <c r="T233" s="68"/>
      <c r="U233" s="68"/>
    </row>
    <row r="234" spans="1:21" x14ac:dyDescent="0.25">
      <c r="A234" s="133" t="str">
        <f t="shared" ca="1" si="32"/>
        <v/>
      </c>
      <c r="B234" s="130" t="str">
        <f t="shared" ca="1" si="33"/>
        <v/>
      </c>
      <c r="C234" s="131" t="str">
        <f t="shared" ca="1" si="34"/>
        <v/>
      </c>
      <c r="D234" s="132"/>
      <c r="E234" s="133" t="str">
        <f t="shared" ca="1" si="35"/>
        <v/>
      </c>
      <c r="F234" s="134" t="str">
        <f t="shared" ca="1" si="36"/>
        <v/>
      </c>
      <c r="G234" s="135" t="str">
        <f t="shared" ca="1" si="31"/>
        <v/>
      </c>
      <c r="H234" s="150" t="str">
        <f t="shared" ca="1" si="37"/>
        <v/>
      </c>
      <c r="I234" s="136" t="str">
        <f t="shared" ca="1" si="38"/>
        <v/>
      </c>
      <c r="J234" s="136" t="str">
        <f t="shared" ca="1" si="39"/>
        <v/>
      </c>
      <c r="L234" s="69"/>
      <c r="M234" s="29"/>
      <c r="N234" s="13"/>
      <c r="O234" s="19"/>
      <c r="P234" s="76"/>
      <c r="Q234" s="14"/>
      <c r="R234" s="15"/>
      <c r="S234" s="68"/>
      <c r="T234" s="68"/>
      <c r="U234" s="68"/>
    </row>
    <row r="235" spans="1:21" x14ac:dyDescent="0.25">
      <c r="A235" s="133" t="str">
        <f t="shared" ca="1" si="32"/>
        <v/>
      </c>
      <c r="B235" s="130" t="str">
        <f t="shared" ca="1" si="33"/>
        <v/>
      </c>
      <c r="C235" s="131" t="str">
        <f t="shared" ca="1" si="34"/>
        <v/>
      </c>
      <c r="D235" s="132"/>
      <c r="E235" s="133" t="str">
        <f t="shared" ca="1" si="35"/>
        <v/>
      </c>
      <c r="F235" s="134" t="str">
        <f t="shared" ca="1" si="36"/>
        <v/>
      </c>
      <c r="G235" s="135" t="str">
        <f t="shared" ca="1" si="31"/>
        <v/>
      </c>
      <c r="H235" s="150" t="str">
        <f t="shared" ca="1" si="37"/>
        <v/>
      </c>
      <c r="I235" s="136" t="str">
        <f t="shared" ca="1" si="38"/>
        <v/>
      </c>
      <c r="J235" s="136" t="str">
        <f t="shared" ca="1" si="39"/>
        <v/>
      </c>
      <c r="L235" s="69"/>
      <c r="M235" s="29"/>
      <c r="N235" s="13"/>
      <c r="O235" s="19"/>
      <c r="P235" s="76"/>
      <c r="Q235" s="14"/>
      <c r="R235" s="15"/>
      <c r="S235" s="68"/>
      <c r="T235" s="68"/>
      <c r="U235" s="68"/>
    </row>
    <row r="236" spans="1:21" x14ac:dyDescent="0.25">
      <c r="A236" s="133" t="str">
        <f t="shared" ca="1" si="32"/>
        <v/>
      </c>
      <c r="B236" s="130" t="str">
        <f t="shared" ca="1" si="33"/>
        <v/>
      </c>
      <c r="C236" s="131" t="str">
        <f t="shared" ca="1" si="34"/>
        <v/>
      </c>
      <c r="D236" s="132"/>
      <c r="E236" s="133" t="str">
        <f t="shared" ca="1" si="35"/>
        <v/>
      </c>
      <c r="F236" s="134" t="str">
        <f t="shared" ca="1" si="36"/>
        <v/>
      </c>
      <c r="G236" s="135" t="str">
        <f t="shared" ca="1" si="31"/>
        <v/>
      </c>
      <c r="H236" s="150" t="str">
        <f t="shared" ca="1" si="37"/>
        <v/>
      </c>
      <c r="I236" s="136" t="str">
        <f t="shared" ca="1" si="38"/>
        <v/>
      </c>
      <c r="J236" s="136" t="str">
        <f t="shared" ca="1" si="39"/>
        <v/>
      </c>
      <c r="L236" s="69"/>
      <c r="M236" s="29"/>
      <c r="N236" s="13"/>
      <c r="O236" s="19"/>
      <c r="P236" s="76"/>
      <c r="Q236" s="14"/>
      <c r="R236" s="15"/>
      <c r="S236" s="68"/>
      <c r="T236" s="68"/>
      <c r="U236" s="68"/>
    </row>
    <row r="237" spans="1:21" x14ac:dyDescent="0.25">
      <c r="A237" s="133" t="str">
        <f t="shared" ca="1" si="32"/>
        <v/>
      </c>
      <c r="B237" s="130" t="str">
        <f t="shared" ca="1" si="33"/>
        <v/>
      </c>
      <c r="C237" s="131" t="str">
        <f t="shared" ca="1" si="34"/>
        <v/>
      </c>
      <c r="D237" s="132"/>
      <c r="E237" s="133" t="str">
        <f t="shared" ca="1" si="35"/>
        <v/>
      </c>
      <c r="F237" s="134" t="str">
        <f t="shared" ca="1" si="36"/>
        <v/>
      </c>
      <c r="G237" s="135" t="str">
        <f t="shared" ca="1" si="31"/>
        <v/>
      </c>
      <c r="H237" s="150" t="str">
        <f t="shared" ca="1" si="37"/>
        <v/>
      </c>
      <c r="I237" s="136" t="str">
        <f t="shared" ca="1" si="38"/>
        <v/>
      </c>
      <c r="J237" s="136" t="str">
        <f t="shared" ca="1" si="39"/>
        <v/>
      </c>
      <c r="L237" s="69"/>
      <c r="M237" s="29"/>
      <c r="N237" s="13"/>
      <c r="O237" s="19"/>
      <c r="P237" s="76"/>
      <c r="Q237" s="14"/>
      <c r="R237" s="15"/>
      <c r="S237" s="68"/>
      <c r="T237" s="68"/>
      <c r="U237" s="68"/>
    </row>
    <row r="238" spans="1:21" x14ac:dyDescent="0.25">
      <c r="A238" s="133" t="str">
        <f t="shared" ca="1" si="32"/>
        <v/>
      </c>
      <c r="B238" s="130" t="str">
        <f t="shared" ca="1" si="33"/>
        <v/>
      </c>
      <c r="C238" s="131" t="str">
        <f t="shared" ca="1" si="34"/>
        <v/>
      </c>
      <c r="D238" s="132"/>
      <c r="E238" s="133" t="str">
        <f t="shared" ca="1" si="35"/>
        <v/>
      </c>
      <c r="F238" s="134" t="str">
        <f t="shared" ca="1" si="36"/>
        <v/>
      </c>
      <c r="G238" s="135" t="str">
        <f t="shared" ca="1" si="31"/>
        <v/>
      </c>
      <c r="H238" s="150" t="str">
        <f t="shared" ca="1" si="37"/>
        <v/>
      </c>
      <c r="I238" s="136" t="str">
        <f t="shared" ca="1" si="38"/>
        <v/>
      </c>
      <c r="J238" s="136" t="str">
        <f t="shared" ca="1" si="39"/>
        <v/>
      </c>
      <c r="L238" s="69"/>
      <c r="M238" s="29"/>
      <c r="N238" s="13"/>
      <c r="O238" s="19"/>
      <c r="P238" s="76"/>
      <c r="Q238" s="14"/>
      <c r="R238" s="15"/>
      <c r="S238" s="68"/>
      <c r="T238" s="68"/>
      <c r="U238" s="68"/>
    </row>
    <row r="239" spans="1:21" x14ac:dyDescent="0.25">
      <c r="A239" s="133" t="str">
        <f t="shared" ca="1" si="32"/>
        <v/>
      </c>
      <c r="B239" s="130" t="str">
        <f t="shared" ca="1" si="33"/>
        <v/>
      </c>
      <c r="C239" s="131" t="str">
        <f t="shared" ca="1" si="34"/>
        <v/>
      </c>
      <c r="D239" s="132"/>
      <c r="E239" s="133" t="str">
        <f t="shared" ca="1" si="35"/>
        <v/>
      </c>
      <c r="F239" s="134" t="str">
        <f t="shared" ca="1" si="36"/>
        <v/>
      </c>
      <c r="G239" s="135" t="str">
        <f t="shared" ca="1" si="31"/>
        <v/>
      </c>
      <c r="H239" s="150" t="str">
        <f t="shared" ca="1" si="37"/>
        <v/>
      </c>
      <c r="I239" s="136" t="str">
        <f t="shared" ca="1" si="38"/>
        <v/>
      </c>
      <c r="J239" s="136" t="str">
        <f t="shared" ca="1" si="39"/>
        <v/>
      </c>
      <c r="L239" s="69"/>
      <c r="M239" s="29"/>
      <c r="N239" s="13"/>
      <c r="O239" s="19"/>
      <c r="P239" s="76"/>
      <c r="Q239" s="14"/>
      <c r="R239" s="15"/>
      <c r="S239" s="68"/>
      <c r="T239" s="68"/>
      <c r="U239" s="68"/>
    </row>
    <row r="240" spans="1:21" x14ac:dyDescent="0.25">
      <c r="A240" s="133" t="str">
        <f t="shared" ca="1" si="32"/>
        <v/>
      </c>
      <c r="B240" s="130" t="str">
        <f t="shared" ca="1" si="33"/>
        <v/>
      </c>
      <c r="C240" s="131" t="str">
        <f t="shared" ca="1" si="34"/>
        <v/>
      </c>
      <c r="D240" s="132"/>
      <c r="E240" s="133" t="str">
        <f t="shared" ca="1" si="35"/>
        <v/>
      </c>
      <c r="F240" s="134" t="str">
        <f t="shared" ca="1" si="36"/>
        <v/>
      </c>
      <c r="G240" s="135" t="str">
        <f t="shared" ca="1" si="31"/>
        <v/>
      </c>
      <c r="H240" s="150" t="str">
        <f t="shared" ca="1" si="37"/>
        <v/>
      </c>
      <c r="I240" s="136" t="str">
        <f t="shared" ca="1" si="38"/>
        <v/>
      </c>
      <c r="J240" s="136" t="str">
        <f t="shared" ca="1" si="39"/>
        <v/>
      </c>
      <c r="L240" s="69"/>
      <c r="M240" s="29"/>
      <c r="N240" s="13"/>
      <c r="O240" s="19"/>
      <c r="P240" s="76"/>
      <c r="Q240" s="14"/>
      <c r="R240" s="15"/>
      <c r="S240" s="68"/>
      <c r="T240" s="68"/>
      <c r="U240" s="68"/>
    </row>
    <row r="241" spans="1:21" x14ac:dyDescent="0.25">
      <c r="A241" s="133" t="str">
        <f t="shared" ca="1" si="32"/>
        <v/>
      </c>
      <c r="B241" s="130" t="str">
        <f t="shared" ca="1" si="33"/>
        <v/>
      </c>
      <c r="C241" s="131" t="str">
        <f t="shared" ca="1" si="34"/>
        <v/>
      </c>
      <c r="D241" s="132"/>
      <c r="E241" s="133" t="str">
        <f t="shared" ca="1" si="35"/>
        <v/>
      </c>
      <c r="F241" s="134" t="str">
        <f t="shared" ca="1" si="36"/>
        <v/>
      </c>
      <c r="G241" s="135" t="str">
        <f t="shared" ca="1" si="31"/>
        <v/>
      </c>
      <c r="H241" s="150" t="str">
        <f t="shared" ca="1" si="37"/>
        <v/>
      </c>
      <c r="I241" s="136" t="str">
        <f t="shared" ca="1" si="38"/>
        <v/>
      </c>
      <c r="J241" s="136" t="str">
        <f t="shared" ca="1" si="39"/>
        <v/>
      </c>
      <c r="L241" s="69"/>
      <c r="M241" s="29"/>
      <c r="N241" s="13"/>
      <c r="O241" s="19"/>
      <c r="P241" s="76"/>
      <c r="Q241" s="14"/>
      <c r="R241" s="15"/>
      <c r="S241" s="68"/>
      <c r="T241" s="68"/>
      <c r="U241" s="68"/>
    </row>
    <row r="242" spans="1:21" x14ac:dyDescent="0.25">
      <c r="A242" s="133" t="str">
        <f t="shared" ca="1" si="32"/>
        <v/>
      </c>
      <c r="B242" s="130" t="str">
        <f t="shared" ca="1" si="33"/>
        <v/>
      </c>
      <c r="C242" s="131" t="str">
        <f t="shared" ca="1" si="34"/>
        <v/>
      </c>
      <c r="D242" s="132"/>
      <c r="E242" s="133" t="str">
        <f t="shared" ca="1" si="35"/>
        <v/>
      </c>
      <c r="F242" s="134" t="str">
        <f t="shared" ca="1" si="36"/>
        <v/>
      </c>
      <c r="G242" s="135" t="str">
        <f t="shared" ca="1" si="31"/>
        <v/>
      </c>
      <c r="H242" s="150" t="str">
        <f t="shared" ca="1" si="37"/>
        <v/>
      </c>
      <c r="I242" s="136" t="str">
        <f t="shared" ca="1" si="38"/>
        <v/>
      </c>
      <c r="J242" s="136" t="str">
        <f t="shared" ca="1" si="39"/>
        <v/>
      </c>
      <c r="L242" s="69"/>
      <c r="M242" s="29"/>
      <c r="N242" s="13"/>
      <c r="O242" s="19"/>
      <c r="P242" s="76"/>
      <c r="Q242" s="14"/>
      <c r="R242" s="15"/>
      <c r="S242" s="68"/>
      <c r="T242" s="68"/>
      <c r="U242" s="68"/>
    </row>
    <row r="243" spans="1:21" x14ac:dyDescent="0.25">
      <c r="A243" s="133" t="str">
        <f t="shared" ca="1" si="32"/>
        <v/>
      </c>
      <c r="B243" s="130" t="str">
        <f t="shared" ca="1" si="33"/>
        <v/>
      </c>
      <c r="C243" s="131" t="str">
        <f t="shared" ca="1" si="34"/>
        <v/>
      </c>
      <c r="D243" s="132"/>
      <c r="E243" s="133" t="str">
        <f t="shared" ca="1" si="35"/>
        <v/>
      </c>
      <c r="F243" s="134" t="str">
        <f t="shared" ca="1" si="36"/>
        <v/>
      </c>
      <c r="G243" s="135" t="str">
        <f t="shared" ca="1" si="31"/>
        <v/>
      </c>
      <c r="H243" s="150" t="str">
        <f t="shared" ca="1" si="37"/>
        <v/>
      </c>
      <c r="I243" s="136" t="str">
        <f t="shared" ca="1" si="38"/>
        <v/>
      </c>
      <c r="J243" s="136" t="str">
        <f t="shared" ca="1" si="39"/>
        <v/>
      </c>
      <c r="L243" s="69"/>
      <c r="M243" s="29"/>
      <c r="N243" s="13"/>
      <c r="O243" s="19"/>
      <c r="P243" s="76"/>
      <c r="Q243" s="14"/>
      <c r="R243" s="15"/>
      <c r="S243" s="68"/>
      <c r="T243" s="68"/>
      <c r="U243" s="68"/>
    </row>
    <row r="244" spans="1:21" x14ac:dyDescent="0.25">
      <c r="A244" s="133" t="str">
        <f t="shared" ca="1" si="32"/>
        <v/>
      </c>
      <c r="B244" s="130" t="str">
        <f t="shared" ca="1" si="33"/>
        <v/>
      </c>
      <c r="C244" s="131" t="str">
        <f t="shared" ca="1" si="34"/>
        <v/>
      </c>
      <c r="D244" s="132"/>
      <c r="E244" s="133" t="str">
        <f t="shared" ca="1" si="35"/>
        <v/>
      </c>
      <c r="F244" s="134" t="str">
        <f t="shared" ca="1" si="36"/>
        <v/>
      </c>
      <c r="G244" s="135" t="str">
        <f t="shared" ca="1" si="31"/>
        <v/>
      </c>
      <c r="H244" s="150" t="str">
        <f t="shared" ca="1" si="37"/>
        <v/>
      </c>
      <c r="I244" s="136" t="str">
        <f t="shared" ca="1" si="38"/>
        <v/>
      </c>
      <c r="J244" s="136" t="str">
        <f t="shared" ca="1" si="39"/>
        <v/>
      </c>
      <c r="L244" s="69"/>
      <c r="M244" s="29"/>
      <c r="N244" s="13"/>
      <c r="O244" s="19"/>
      <c r="P244" s="76"/>
      <c r="Q244" s="14"/>
      <c r="R244" s="15"/>
      <c r="S244" s="68"/>
      <c r="T244" s="68"/>
      <c r="U244" s="68"/>
    </row>
    <row r="245" spans="1:21" x14ac:dyDescent="0.25">
      <c r="A245" s="133" t="str">
        <f t="shared" ca="1" si="32"/>
        <v/>
      </c>
      <c r="B245" s="130" t="str">
        <f t="shared" ca="1" si="33"/>
        <v/>
      </c>
      <c r="C245" s="131" t="str">
        <f t="shared" ca="1" si="34"/>
        <v/>
      </c>
      <c r="D245" s="132"/>
      <c r="E245" s="133" t="str">
        <f t="shared" ca="1" si="35"/>
        <v/>
      </c>
      <c r="F245" s="134" t="str">
        <f t="shared" ca="1" si="36"/>
        <v/>
      </c>
      <c r="G245" s="135" t="str">
        <f t="shared" ca="1" si="31"/>
        <v/>
      </c>
      <c r="H245" s="150" t="str">
        <f t="shared" ca="1" si="37"/>
        <v/>
      </c>
      <c r="I245" s="136" t="str">
        <f t="shared" ca="1" si="38"/>
        <v/>
      </c>
      <c r="J245" s="136" t="str">
        <f t="shared" ca="1" si="39"/>
        <v/>
      </c>
      <c r="L245" s="69"/>
      <c r="M245" s="29"/>
      <c r="N245" s="13"/>
      <c r="O245" s="19"/>
      <c r="P245" s="76"/>
      <c r="Q245" s="14"/>
      <c r="R245" s="15"/>
      <c r="S245" s="68"/>
      <c r="T245" s="68"/>
      <c r="U245" s="68"/>
    </row>
    <row r="246" spans="1:21" x14ac:dyDescent="0.25">
      <c r="A246" s="133" t="str">
        <f t="shared" ca="1" si="32"/>
        <v/>
      </c>
      <c r="B246" s="130" t="str">
        <f t="shared" ca="1" si="33"/>
        <v/>
      </c>
      <c r="C246" s="131" t="str">
        <f t="shared" ca="1" si="34"/>
        <v/>
      </c>
      <c r="D246" s="132"/>
      <c r="E246" s="133" t="str">
        <f t="shared" ca="1" si="35"/>
        <v/>
      </c>
      <c r="F246" s="134" t="str">
        <f t="shared" ca="1" si="36"/>
        <v/>
      </c>
      <c r="G246" s="135" t="str">
        <f t="shared" ca="1" si="31"/>
        <v/>
      </c>
      <c r="H246" s="150" t="str">
        <f t="shared" ca="1" si="37"/>
        <v/>
      </c>
      <c r="I246" s="136" t="str">
        <f t="shared" ca="1" si="38"/>
        <v/>
      </c>
      <c r="J246" s="136" t="str">
        <f t="shared" ca="1" si="39"/>
        <v/>
      </c>
      <c r="L246" s="69"/>
      <c r="M246" s="29"/>
      <c r="N246" s="13"/>
      <c r="O246" s="19"/>
      <c r="P246" s="76"/>
      <c r="Q246" s="14"/>
      <c r="R246" s="15"/>
      <c r="S246" s="68"/>
      <c r="T246" s="68"/>
      <c r="U246" s="68"/>
    </row>
    <row r="247" spans="1:21" x14ac:dyDescent="0.25">
      <c r="A247" s="133" t="str">
        <f t="shared" ca="1" si="32"/>
        <v/>
      </c>
      <c r="B247" s="130" t="str">
        <f t="shared" ca="1" si="33"/>
        <v/>
      </c>
      <c r="C247" s="131" t="str">
        <f t="shared" ca="1" si="34"/>
        <v/>
      </c>
      <c r="D247" s="132"/>
      <c r="E247" s="133" t="str">
        <f t="shared" ca="1" si="35"/>
        <v/>
      </c>
      <c r="F247" s="134" t="str">
        <f t="shared" ca="1" si="36"/>
        <v/>
      </c>
      <c r="G247" s="135" t="str">
        <f t="shared" ca="1" si="31"/>
        <v/>
      </c>
      <c r="H247" s="150" t="str">
        <f t="shared" ca="1" si="37"/>
        <v/>
      </c>
      <c r="I247" s="136" t="str">
        <f t="shared" ca="1" si="38"/>
        <v/>
      </c>
      <c r="J247" s="136" t="str">
        <f t="shared" ca="1" si="39"/>
        <v/>
      </c>
      <c r="L247" s="69"/>
      <c r="M247" s="29"/>
      <c r="N247" s="13"/>
      <c r="O247" s="19"/>
      <c r="P247" s="76"/>
      <c r="Q247" s="14"/>
      <c r="R247" s="15"/>
      <c r="S247" s="68"/>
      <c r="T247" s="68"/>
      <c r="U247" s="68"/>
    </row>
    <row r="248" spans="1:21" x14ac:dyDescent="0.25">
      <c r="A248" s="133" t="str">
        <f t="shared" ca="1" si="32"/>
        <v/>
      </c>
      <c r="B248" s="130" t="str">
        <f t="shared" ca="1" si="33"/>
        <v/>
      </c>
      <c r="C248" s="131" t="str">
        <f t="shared" ca="1" si="34"/>
        <v/>
      </c>
      <c r="D248" s="132"/>
      <c r="E248" s="133" t="str">
        <f t="shared" ca="1" si="35"/>
        <v/>
      </c>
      <c r="F248" s="134" t="str">
        <f t="shared" ca="1" si="36"/>
        <v/>
      </c>
      <c r="G248" s="135" t="str">
        <f t="shared" ca="1" si="31"/>
        <v/>
      </c>
      <c r="H248" s="150" t="str">
        <f t="shared" ca="1" si="37"/>
        <v/>
      </c>
      <c r="I248" s="136" t="str">
        <f t="shared" ca="1" si="38"/>
        <v/>
      </c>
      <c r="J248" s="136" t="str">
        <f t="shared" ca="1" si="39"/>
        <v/>
      </c>
      <c r="L248" s="69"/>
      <c r="M248" s="29"/>
      <c r="N248" s="13"/>
      <c r="O248" s="19"/>
      <c r="P248" s="76"/>
      <c r="Q248" s="14"/>
      <c r="R248" s="15"/>
      <c r="S248" s="68"/>
      <c r="T248" s="68"/>
      <c r="U248" s="68"/>
    </row>
    <row r="249" spans="1:21" x14ac:dyDescent="0.25">
      <c r="A249" s="133" t="str">
        <f t="shared" ca="1" si="32"/>
        <v/>
      </c>
      <c r="B249" s="130" t="str">
        <f t="shared" ca="1" si="33"/>
        <v/>
      </c>
      <c r="C249" s="131" t="str">
        <f t="shared" ca="1" si="34"/>
        <v/>
      </c>
      <c r="D249" s="132"/>
      <c r="E249" s="133" t="str">
        <f t="shared" ca="1" si="35"/>
        <v/>
      </c>
      <c r="F249" s="134" t="str">
        <f t="shared" ca="1" si="36"/>
        <v/>
      </c>
      <c r="G249" s="135" t="str">
        <f t="shared" ca="1" si="31"/>
        <v/>
      </c>
      <c r="H249" s="150" t="str">
        <f t="shared" ca="1" si="37"/>
        <v/>
      </c>
      <c r="I249" s="136" t="str">
        <f t="shared" ca="1" si="38"/>
        <v/>
      </c>
      <c r="J249" s="136" t="str">
        <f t="shared" ca="1" si="39"/>
        <v/>
      </c>
      <c r="L249" s="69"/>
      <c r="M249" s="29"/>
      <c r="N249" s="13"/>
      <c r="O249" s="19"/>
      <c r="P249" s="76"/>
      <c r="Q249" s="14"/>
      <c r="R249" s="15"/>
      <c r="S249" s="68"/>
      <c r="T249" s="68"/>
      <c r="U249" s="68"/>
    </row>
    <row r="250" spans="1:21" x14ac:dyDescent="0.25">
      <c r="A250" s="133" t="str">
        <f t="shared" ca="1" si="32"/>
        <v/>
      </c>
      <c r="B250" s="130" t="str">
        <f t="shared" ca="1" si="33"/>
        <v/>
      </c>
      <c r="C250" s="131" t="str">
        <f t="shared" ca="1" si="34"/>
        <v/>
      </c>
      <c r="D250" s="132"/>
      <c r="E250" s="133" t="str">
        <f t="shared" ca="1" si="35"/>
        <v/>
      </c>
      <c r="F250" s="134" t="str">
        <f t="shared" ca="1" si="36"/>
        <v/>
      </c>
      <c r="G250" s="135" t="str">
        <f t="shared" ca="1" si="31"/>
        <v/>
      </c>
      <c r="H250" s="150" t="str">
        <f t="shared" ca="1" si="37"/>
        <v/>
      </c>
      <c r="I250" s="136" t="str">
        <f t="shared" ca="1" si="38"/>
        <v/>
      </c>
      <c r="J250" s="136" t="str">
        <f t="shared" ca="1" si="39"/>
        <v/>
      </c>
      <c r="L250" s="69"/>
      <c r="M250" s="29"/>
      <c r="N250" s="13"/>
      <c r="O250" s="19"/>
      <c r="P250" s="76"/>
      <c r="Q250" s="14"/>
      <c r="R250" s="15"/>
      <c r="S250" s="68"/>
      <c r="T250" s="68"/>
      <c r="U250" s="68"/>
    </row>
    <row r="251" spans="1:21" x14ac:dyDescent="0.25">
      <c r="A251" s="133" t="str">
        <f t="shared" ca="1" si="32"/>
        <v/>
      </c>
      <c r="B251" s="130" t="str">
        <f t="shared" ca="1" si="33"/>
        <v/>
      </c>
      <c r="C251" s="131" t="str">
        <f t="shared" ca="1" si="34"/>
        <v/>
      </c>
      <c r="D251" s="132"/>
      <c r="E251" s="133" t="str">
        <f t="shared" ca="1" si="35"/>
        <v/>
      </c>
      <c r="F251" s="134" t="str">
        <f t="shared" ca="1" si="36"/>
        <v/>
      </c>
      <c r="G251" s="135" t="str">
        <f t="shared" ca="1" si="31"/>
        <v/>
      </c>
      <c r="H251" s="150" t="str">
        <f t="shared" ca="1" si="37"/>
        <v/>
      </c>
      <c r="I251" s="136" t="str">
        <f t="shared" ca="1" si="38"/>
        <v/>
      </c>
      <c r="J251" s="136" t="str">
        <f t="shared" ca="1" si="39"/>
        <v/>
      </c>
      <c r="L251" s="69"/>
      <c r="M251" s="29"/>
      <c r="N251" s="13"/>
      <c r="O251" s="19"/>
      <c r="P251" s="76"/>
      <c r="Q251" s="14"/>
      <c r="R251" s="15"/>
      <c r="S251" s="68"/>
      <c r="T251" s="68"/>
      <c r="U251" s="68"/>
    </row>
    <row r="252" spans="1:21" x14ac:dyDescent="0.25">
      <c r="A252" s="133" t="str">
        <f t="shared" ca="1" si="32"/>
        <v/>
      </c>
      <c r="B252" s="130" t="str">
        <f t="shared" ca="1" si="33"/>
        <v/>
      </c>
      <c r="C252" s="131" t="str">
        <f t="shared" ca="1" si="34"/>
        <v/>
      </c>
      <c r="D252" s="132"/>
      <c r="E252" s="133" t="str">
        <f t="shared" ca="1" si="35"/>
        <v/>
      </c>
      <c r="F252" s="134" t="str">
        <f t="shared" ca="1" si="36"/>
        <v/>
      </c>
      <c r="G252" s="135" t="str">
        <f t="shared" ca="1" si="31"/>
        <v/>
      </c>
      <c r="H252" s="150" t="str">
        <f t="shared" ca="1" si="37"/>
        <v/>
      </c>
      <c r="I252" s="136" t="str">
        <f t="shared" ca="1" si="38"/>
        <v/>
      </c>
      <c r="J252" s="136" t="str">
        <f t="shared" ca="1" si="39"/>
        <v/>
      </c>
      <c r="L252" s="69"/>
      <c r="M252" s="29"/>
      <c r="N252" s="13"/>
      <c r="O252" s="19"/>
      <c r="P252" s="76"/>
      <c r="Q252" s="14"/>
      <c r="R252" s="15"/>
      <c r="S252" s="68"/>
      <c r="T252" s="68"/>
      <c r="U252" s="68"/>
    </row>
    <row r="253" spans="1:21" x14ac:dyDescent="0.25">
      <c r="A253" s="133" t="str">
        <f t="shared" ca="1" si="32"/>
        <v/>
      </c>
      <c r="B253" s="130" t="str">
        <f t="shared" ca="1" si="33"/>
        <v/>
      </c>
      <c r="C253" s="131" t="str">
        <f t="shared" ca="1" si="34"/>
        <v/>
      </c>
      <c r="D253" s="132"/>
      <c r="E253" s="133" t="str">
        <f t="shared" ca="1" si="35"/>
        <v/>
      </c>
      <c r="F253" s="134" t="str">
        <f t="shared" ca="1" si="36"/>
        <v/>
      </c>
      <c r="G253" s="135" t="str">
        <f t="shared" ca="1" si="31"/>
        <v/>
      </c>
      <c r="H253" s="150" t="str">
        <f t="shared" ca="1" si="37"/>
        <v/>
      </c>
      <c r="I253" s="136" t="str">
        <f t="shared" ca="1" si="38"/>
        <v/>
      </c>
      <c r="J253" s="136" t="str">
        <f t="shared" ca="1" si="39"/>
        <v/>
      </c>
      <c r="L253" s="69"/>
      <c r="M253" s="29"/>
      <c r="N253" s="13"/>
      <c r="O253" s="19"/>
      <c r="P253" s="76"/>
      <c r="Q253" s="14"/>
      <c r="R253" s="15"/>
      <c r="S253" s="68"/>
      <c r="T253" s="68"/>
      <c r="U253" s="68"/>
    </row>
    <row r="254" spans="1:21" x14ac:dyDescent="0.25">
      <c r="A254" s="133" t="str">
        <f t="shared" ca="1" si="32"/>
        <v/>
      </c>
      <c r="B254" s="130" t="str">
        <f t="shared" ca="1" si="33"/>
        <v/>
      </c>
      <c r="C254" s="131" t="str">
        <f t="shared" ca="1" si="34"/>
        <v/>
      </c>
      <c r="D254" s="132"/>
      <c r="E254" s="133" t="str">
        <f t="shared" ca="1" si="35"/>
        <v/>
      </c>
      <c r="F254" s="134" t="str">
        <f t="shared" ca="1" si="36"/>
        <v/>
      </c>
      <c r="G254" s="135" t="str">
        <f t="shared" ca="1" si="31"/>
        <v/>
      </c>
      <c r="H254" s="150" t="str">
        <f t="shared" ca="1" si="37"/>
        <v/>
      </c>
      <c r="I254" s="136" t="str">
        <f t="shared" ca="1" si="38"/>
        <v/>
      </c>
      <c r="J254" s="136" t="str">
        <f t="shared" ca="1" si="39"/>
        <v/>
      </c>
      <c r="L254" s="69"/>
      <c r="M254" s="29"/>
      <c r="N254" s="13"/>
      <c r="O254" s="19"/>
      <c r="P254" s="76"/>
      <c r="Q254" s="14"/>
      <c r="R254" s="15"/>
      <c r="S254" s="68"/>
      <c r="T254" s="68"/>
      <c r="U254" s="68"/>
    </row>
    <row r="255" spans="1:21" x14ac:dyDescent="0.25">
      <c r="A255" s="133" t="str">
        <f t="shared" ca="1" si="32"/>
        <v/>
      </c>
      <c r="B255" s="130" t="str">
        <f t="shared" ca="1" si="33"/>
        <v/>
      </c>
      <c r="C255" s="131" t="str">
        <f t="shared" ca="1" si="34"/>
        <v/>
      </c>
      <c r="D255" s="132"/>
      <c r="E255" s="133" t="str">
        <f t="shared" ca="1" si="35"/>
        <v/>
      </c>
      <c r="F255" s="134" t="str">
        <f t="shared" ca="1" si="36"/>
        <v/>
      </c>
      <c r="G255" s="135" t="str">
        <f t="shared" ca="1" si="31"/>
        <v/>
      </c>
      <c r="H255" s="150" t="str">
        <f t="shared" ca="1" si="37"/>
        <v/>
      </c>
      <c r="I255" s="136" t="str">
        <f t="shared" ca="1" si="38"/>
        <v/>
      </c>
      <c r="J255" s="136" t="str">
        <f t="shared" ca="1" si="39"/>
        <v/>
      </c>
      <c r="L255" s="69"/>
      <c r="M255" s="29"/>
      <c r="N255" s="13"/>
      <c r="O255" s="19"/>
      <c r="P255" s="76"/>
      <c r="Q255" s="14"/>
      <c r="R255" s="15"/>
      <c r="S255" s="68"/>
      <c r="T255" s="68"/>
      <c r="U255" s="68"/>
    </row>
    <row r="256" spans="1:21" x14ac:dyDescent="0.25">
      <c r="A256" s="133" t="str">
        <f t="shared" ca="1" si="32"/>
        <v/>
      </c>
      <c r="B256" s="130" t="str">
        <f t="shared" ca="1" si="33"/>
        <v/>
      </c>
      <c r="C256" s="131" t="str">
        <f t="shared" ca="1" si="34"/>
        <v/>
      </c>
      <c r="D256" s="132"/>
      <c r="E256" s="133" t="str">
        <f t="shared" ca="1" si="35"/>
        <v/>
      </c>
      <c r="F256" s="134" t="str">
        <f t="shared" ca="1" si="36"/>
        <v/>
      </c>
      <c r="G256" s="135" t="str">
        <f t="shared" ca="1" si="31"/>
        <v/>
      </c>
      <c r="H256" s="150" t="str">
        <f t="shared" ca="1" si="37"/>
        <v/>
      </c>
      <c r="I256" s="136" t="str">
        <f t="shared" ca="1" si="38"/>
        <v/>
      </c>
      <c r="J256" s="136" t="str">
        <f t="shared" ca="1" si="39"/>
        <v/>
      </c>
      <c r="L256" s="69"/>
      <c r="M256" s="29"/>
      <c r="N256" s="13"/>
      <c r="O256" s="19"/>
      <c r="P256" s="76"/>
      <c r="Q256" s="14"/>
      <c r="R256" s="15"/>
      <c r="S256" s="68"/>
      <c r="T256" s="68"/>
      <c r="U256" s="68"/>
    </row>
    <row r="257" spans="1:21" x14ac:dyDescent="0.25">
      <c r="A257" s="133" t="str">
        <f t="shared" ca="1" si="32"/>
        <v/>
      </c>
      <c r="B257" s="130" t="str">
        <f t="shared" ca="1" si="33"/>
        <v/>
      </c>
      <c r="C257" s="131" t="str">
        <f t="shared" ca="1" si="34"/>
        <v/>
      </c>
      <c r="D257" s="132"/>
      <c r="E257" s="133" t="str">
        <f t="shared" ca="1" si="35"/>
        <v/>
      </c>
      <c r="F257" s="134" t="str">
        <f t="shared" ca="1" si="36"/>
        <v/>
      </c>
      <c r="G257" s="135" t="str">
        <f t="shared" ca="1" si="31"/>
        <v/>
      </c>
      <c r="H257" s="150" t="str">
        <f t="shared" ca="1" si="37"/>
        <v/>
      </c>
      <c r="I257" s="136" t="str">
        <f t="shared" ca="1" si="38"/>
        <v/>
      </c>
      <c r="J257" s="136" t="str">
        <f t="shared" ca="1" si="39"/>
        <v/>
      </c>
      <c r="L257" s="69"/>
      <c r="M257" s="29"/>
      <c r="N257" s="13"/>
      <c r="O257" s="19"/>
      <c r="P257" s="76"/>
      <c r="Q257" s="14"/>
      <c r="R257" s="15"/>
      <c r="S257" s="68"/>
      <c r="T257" s="68"/>
      <c r="U257" s="68"/>
    </row>
    <row r="258" spans="1:21" x14ac:dyDescent="0.25">
      <c r="A258" s="133" t="str">
        <f t="shared" ca="1" si="32"/>
        <v/>
      </c>
      <c r="B258" s="130" t="str">
        <f t="shared" ca="1" si="33"/>
        <v/>
      </c>
      <c r="C258" s="131" t="str">
        <f t="shared" ca="1" si="34"/>
        <v/>
      </c>
      <c r="D258" s="132"/>
      <c r="E258" s="133" t="str">
        <f t="shared" ca="1" si="35"/>
        <v/>
      </c>
      <c r="F258" s="134" t="str">
        <f t="shared" ca="1" si="36"/>
        <v/>
      </c>
      <c r="G258" s="135" t="str">
        <f t="shared" ca="1" si="31"/>
        <v/>
      </c>
      <c r="H258" s="150" t="str">
        <f t="shared" ca="1" si="37"/>
        <v/>
      </c>
      <c r="I258" s="136" t="str">
        <f t="shared" ca="1" si="38"/>
        <v/>
      </c>
      <c r="J258" s="136" t="str">
        <f t="shared" ca="1" si="39"/>
        <v/>
      </c>
      <c r="L258" s="69"/>
      <c r="M258" s="29"/>
      <c r="N258" s="13"/>
      <c r="O258" s="19"/>
      <c r="P258" s="76"/>
      <c r="Q258" s="14"/>
      <c r="R258" s="15"/>
      <c r="S258" s="68"/>
      <c r="T258" s="68"/>
      <c r="U258" s="68"/>
    </row>
    <row r="259" spans="1:21" x14ac:dyDescent="0.25">
      <c r="A259" s="133" t="str">
        <f t="shared" ca="1" si="32"/>
        <v/>
      </c>
      <c r="B259" s="130" t="str">
        <f t="shared" ca="1" si="33"/>
        <v/>
      </c>
      <c r="C259" s="131" t="str">
        <f t="shared" ca="1" si="34"/>
        <v/>
      </c>
      <c r="D259" s="132"/>
      <c r="E259" s="133" t="str">
        <f t="shared" ca="1" si="35"/>
        <v/>
      </c>
      <c r="F259" s="134" t="str">
        <f t="shared" ca="1" si="36"/>
        <v/>
      </c>
      <c r="G259" s="135" t="str">
        <f t="shared" ca="1" si="31"/>
        <v/>
      </c>
      <c r="H259" s="150" t="str">
        <f t="shared" ca="1" si="37"/>
        <v/>
      </c>
      <c r="I259" s="136" t="str">
        <f t="shared" ca="1" si="38"/>
        <v/>
      </c>
      <c r="J259" s="136" t="str">
        <f t="shared" ca="1" si="39"/>
        <v/>
      </c>
      <c r="L259" s="69"/>
      <c r="M259" s="29"/>
      <c r="N259" s="13"/>
      <c r="O259" s="19"/>
      <c r="P259" s="76"/>
      <c r="Q259" s="14"/>
      <c r="R259" s="15"/>
      <c r="S259" s="68"/>
      <c r="T259" s="68"/>
      <c r="U259" s="68"/>
    </row>
    <row r="260" spans="1:21" x14ac:dyDescent="0.25">
      <c r="A260" s="133" t="str">
        <f t="shared" ca="1" si="32"/>
        <v/>
      </c>
      <c r="B260" s="130" t="str">
        <f t="shared" ca="1" si="33"/>
        <v/>
      </c>
      <c r="C260" s="131" t="str">
        <f t="shared" ca="1" si="34"/>
        <v/>
      </c>
      <c r="D260" s="132"/>
      <c r="E260" s="133" t="str">
        <f t="shared" ca="1" si="35"/>
        <v/>
      </c>
      <c r="F260" s="134" t="str">
        <f t="shared" ca="1" si="36"/>
        <v/>
      </c>
      <c r="G260" s="135" t="str">
        <f t="shared" ca="1" si="31"/>
        <v/>
      </c>
      <c r="H260" s="150" t="str">
        <f t="shared" ca="1" si="37"/>
        <v/>
      </c>
      <c r="I260" s="136" t="str">
        <f t="shared" ca="1" si="38"/>
        <v/>
      </c>
      <c r="J260" s="136" t="str">
        <f t="shared" ca="1" si="39"/>
        <v/>
      </c>
      <c r="L260" s="69"/>
      <c r="M260" s="29"/>
      <c r="N260" s="13"/>
      <c r="O260" s="19"/>
      <c r="P260" s="76"/>
      <c r="Q260" s="14"/>
      <c r="R260" s="15"/>
      <c r="S260" s="68"/>
      <c r="T260" s="68"/>
      <c r="U260" s="68"/>
    </row>
    <row r="261" spans="1:21" x14ac:dyDescent="0.25">
      <c r="A261" s="133" t="str">
        <f t="shared" ca="1" si="32"/>
        <v/>
      </c>
      <c r="B261" s="130" t="str">
        <f t="shared" ca="1" si="33"/>
        <v/>
      </c>
      <c r="C261" s="131" t="str">
        <f t="shared" ca="1" si="34"/>
        <v/>
      </c>
      <c r="D261" s="132"/>
      <c r="E261" s="133" t="str">
        <f t="shared" ca="1" si="35"/>
        <v/>
      </c>
      <c r="F261" s="134" t="str">
        <f t="shared" ca="1" si="36"/>
        <v/>
      </c>
      <c r="G261" s="135" t="str">
        <f t="shared" ca="1" si="31"/>
        <v/>
      </c>
      <c r="H261" s="150" t="str">
        <f t="shared" ca="1" si="37"/>
        <v/>
      </c>
      <c r="I261" s="136" t="str">
        <f t="shared" ca="1" si="38"/>
        <v/>
      </c>
      <c r="J261" s="136" t="str">
        <f t="shared" ca="1" si="39"/>
        <v/>
      </c>
      <c r="L261" s="69"/>
      <c r="M261" s="29"/>
      <c r="N261" s="13"/>
      <c r="O261" s="19"/>
      <c r="P261" s="76"/>
      <c r="Q261" s="14"/>
      <c r="R261" s="15"/>
      <c r="S261" s="68"/>
      <c r="T261" s="68"/>
      <c r="U261" s="68"/>
    </row>
    <row r="262" spans="1:21" x14ac:dyDescent="0.25">
      <c r="A262" s="133" t="str">
        <f t="shared" ca="1" si="32"/>
        <v/>
      </c>
      <c r="B262" s="130" t="str">
        <f t="shared" ca="1" si="33"/>
        <v/>
      </c>
      <c r="C262" s="131" t="str">
        <f t="shared" ca="1" si="34"/>
        <v/>
      </c>
      <c r="D262" s="132"/>
      <c r="E262" s="133" t="str">
        <f t="shared" ca="1" si="35"/>
        <v/>
      </c>
      <c r="F262" s="134" t="str">
        <f t="shared" ca="1" si="36"/>
        <v/>
      </c>
      <c r="G262" s="135" t="str">
        <f t="shared" ca="1" si="31"/>
        <v/>
      </c>
      <c r="H262" s="150" t="str">
        <f t="shared" ca="1" si="37"/>
        <v/>
      </c>
      <c r="I262" s="136" t="str">
        <f t="shared" ca="1" si="38"/>
        <v/>
      </c>
      <c r="J262" s="136" t="str">
        <f t="shared" ca="1" si="39"/>
        <v/>
      </c>
      <c r="L262" s="69"/>
      <c r="M262" s="29"/>
      <c r="N262" s="13"/>
      <c r="O262" s="19"/>
      <c r="P262" s="76"/>
      <c r="Q262" s="14"/>
      <c r="R262" s="15"/>
      <c r="S262" s="68"/>
      <c r="T262" s="68"/>
      <c r="U262" s="68"/>
    </row>
    <row r="263" spans="1:21" x14ac:dyDescent="0.25">
      <c r="A263" s="133" t="str">
        <f t="shared" ca="1" si="32"/>
        <v/>
      </c>
      <c r="B263" s="130" t="str">
        <f t="shared" ca="1" si="33"/>
        <v/>
      </c>
      <c r="C263" s="131" t="str">
        <f t="shared" ca="1" si="34"/>
        <v/>
      </c>
      <c r="D263" s="132"/>
      <c r="E263" s="133" t="str">
        <f t="shared" ca="1" si="35"/>
        <v/>
      </c>
      <c r="F263" s="134" t="str">
        <f t="shared" ca="1" si="36"/>
        <v/>
      </c>
      <c r="G263" s="135" t="str">
        <f t="shared" ca="1" si="31"/>
        <v/>
      </c>
      <c r="H263" s="150" t="str">
        <f t="shared" ca="1" si="37"/>
        <v/>
      </c>
      <c r="I263" s="136" t="str">
        <f t="shared" ca="1" si="38"/>
        <v/>
      </c>
      <c r="J263" s="136" t="str">
        <f t="shared" ca="1" si="39"/>
        <v/>
      </c>
      <c r="L263" s="69"/>
      <c r="M263" s="29"/>
      <c r="N263" s="13"/>
      <c r="O263" s="19"/>
      <c r="P263" s="76"/>
      <c r="Q263" s="14"/>
      <c r="R263" s="15"/>
      <c r="S263" s="68"/>
      <c r="T263" s="68"/>
      <c r="U263" s="68"/>
    </row>
    <row r="264" spans="1:21" x14ac:dyDescent="0.25">
      <c r="A264" s="133" t="str">
        <f t="shared" ca="1" si="32"/>
        <v/>
      </c>
      <c r="B264" s="130" t="str">
        <f t="shared" ca="1" si="33"/>
        <v/>
      </c>
      <c r="C264" s="131" t="str">
        <f t="shared" ca="1" si="34"/>
        <v/>
      </c>
      <c r="D264" s="132"/>
      <c r="E264" s="133" t="str">
        <f t="shared" ca="1" si="35"/>
        <v/>
      </c>
      <c r="F264" s="134" t="str">
        <f t="shared" ca="1" si="36"/>
        <v/>
      </c>
      <c r="G264" s="135" t="str">
        <f t="shared" ref="G264:G327" ca="1" si="40">IF(OR(ISBLANK(INDIRECT("L"&amp;ROW())),ISBLANK(INDIRECT("M"&amp;ROW())),ISBLANK(APP_Datum_ab)),"",APP_Datum_ab)</f>
        <v/>
      </c>
      <c r="H264" s="150" t="str">
        <f t="shared" ca="1" si="37"/>
        <v/>
      </c>
      <c r="I264" s="136" t="str">
        <f t="shared" ca="1" si="38"/>
        <v/>
      </c>
      <c r="J264" s="136" t="str">
        <f t="shared" ca="1" si="39"/>
        <v/>
      </c>
      <c r="L264" s="69"/>
      <c r="M264" s="29"/>
      <c r="N264" s="13"/>
      <c r="O264" s="19"/>
      <c r="P264" s="76"/>
      <c r="Q264" s="14"/>
      <c r="R264" s="15"/>
      <c r="S264" s="68"/>
      <c r="T264" s="68"/>
      <c r="U264" s="68"/>
    </row>
    <row r="265" spans="1:21" x14ac:dyDescent="0.25">
      <c r="A265" s="133" t="str">
        <f t="shared" ca="1" si="32"/>
        <v/>
      </c>
      <c r="B265" s="130" t="str">
        <f t="shared" ca="1" si="33"/>
        <v/>
      </c>
      <c r="C265" s="131" t="str">
        <f t="shared" ca="1" si="34"/>
        <v/>
      </c>
      <c r="D265" s="132"/>
      <c r="E265" s="133" t="str">
        <f t="shared" ca="1" si="35"/>
        <v/>
      </c>
      <c r="F265" s="134" t="str">
        <f t="shared" ca="1" si="36"/>
        <v/>
      </c>
      <c r="G265" s="135" t="str">
        <f t="shared" ca="1" si="40"/>
        <v/>
      </c>
      <c r="H265" s="150" t="str">
        <f t="shared" ca="1" si="37"/>
        <v/>
      </c>
      <c r="I265" s="136" t="str">
        <f t="shared" ca="1" si="38"/>
        <v/>
      </c>
      <c r="J265" s="136" t="str">
        <f t="shared" ca="1" si="39"/>
        <v/>
      </c>
      <c r="L265" s="69"/>
      <c r="M265" s="29"/>
      <c r="N265" s="13"/>
      <c r="O265" s="19"/>
      <c r="P265" s="76"/>
      <c r="Q265" s="14"/>
      <c r="R265" s="15"/>
      <c r="S265" s="68"/>
      <c r="T265" s="68"/>
      <c r="U265" s="68"/>
    </row>
    <row r="266" spans="1:21" x14ac:dyDescent="0.25">
      <c r="A266" s="133" t="str">
        <f t="shared" ref="A266:A329" ca="1" si="41">IF(INDIRECT("J"&amp;ROW())="","",INDIRECT("L"&amp;ROW()))</f>
        <v/>
      </c>
      <c r="B266" s="130" t="str">
        <f t="shared" ref="B266:B329" ca="1" si="42">IF(OR(INDIRECT("J"&amp;ROW())="",ISBLANK(INDIRECT("O"&amp;ROW()))),"",INDIRECT("O"&amp;ROW()))</f>
        <v/>
      </c>
      <c r="C266" s="131" t="str">
        <f t="shared" ref="C266:C329" ca="1" si="43">IF(OR(INDIRECT("J"&amp;ROW())="",ISBLANK(INDIRECT("n"&amp;ROW()))),"",INDIRECT("n"&amp;ROW()))</f>
        <v/>
      </c>
      <c r="D266" s="132"/>
      <c r="E266" s="133" t="str">
        <f t="shared" ref="E266:E329" ca="1" si="44">IF(OR(ISBLANK(INDIRECT("L"&amp;ROW())),ISBLANK(INDIRECT("M"&amp;ROW()))),"",INDIRECT("L"&amp;ROW()))</f>
        <v/>
      </c>
      <c r="F266" s="134" t="str">
        <f t="shared" ref="F266:F329" ca="1" si="45">IF(OR(ISBLANK(INDIRECT("L"&amp;ROW())),ISBLANK(INDIRECT("M"&amp;ROW()))),"",INDIRECT("O"&amp;ROW()))</f>
        <v/>
      </c>
      <c r="G266" s="135" t="str">
        <f t="shared" ca="1" si="40"/>
        <v/>
      </c>
      <c r="H266" s="150" t="str">
        <f t="shared" ref="H266:H329" ca="1" si="46">IF(OR(ISBLANK(INDIRECT("L"&amp;ROW())),ISBLANK(INDIRECT("M"&amp;ROW()))),"",INDIRECT("p"&amp;ROW()))</f>
        <v/>
      </c>
      <c r="I266" s="136" t="str">
        <f t="shared" ref="I266:I329" ca="1" si="47">IF(OR(ISBLANK(INDIRECT("L"&amp;ROW())),ISBLANK(INDIRECT("M"&amp;ROW()))),"",INDIRECT("m"&amp;ROW()))</f>
        <v/>
      </c>
      <c r="J266" s="136" t="str">
        <f t="shared" ref="J266:J329" ca="1" si="48">IF(OR(ISBLANK(INDIRECT("L"&amp;ROW())),ISBLANK(INDIRECT("M"&amp;ROW()))),"", IF(INDIRECT("m"&amp;ROW())=INDIRECT("p"&amp;ROW()),"",INDIRECT("p"&amp;ROW())-INDIRECT("m"&amp;ROW())))</f>
        <v/>
      </c>
      <c r="L266" s="69"/>
      <c r="M266" s="29"/>
      <c r="N266" s="13"/>
      <c r="O266" s="19"/>
      <c r="P266" s="76"/>
      <c r="Q266" s="14"/>
      <c r="R266" s="15"/>
      <c r="S266" s="68"/>
      <c r="T266" s="68"/>
      <c r="U266" s="68"/>
    </row>
    <row r="267" spans="1:21" x14ac:dyDescent="0.25">
      <c r="A267" s="133" t="str">
        <f t="shared" ca="1" si="41"/>
        <v/>
      </c>
      <c r="B267" s="130" t="str">
        <f t="shared" ca="1" si="42"/>
        <v/>
      </c>
      <c r="C267" s="131" t="str">
        <f t="shared" ca="1" si="43"/>
        <v/>
      </c>
      <c r="D267" s="132"/>
      <c r="E267" s="133" t="str">
        <f t="shared" ca="1" si="44"/>
        <v/>
      </c>
      <c r="F267" s="134" t="str">
        <f t="shared" ca="1" si="45"/>
        <v/>
      </c>
      <c r="G267" s="135" t="str">
        <f t="shared" ca="1" si="40"/>
        <v/>
      </c>
      <c r="H267" s="150" t="str">
        <f t="shared" ca="1" si="46"/>
        <v/>
      </c>
      <c r="I267" s="136" t="str">
        <f t="shared" ca="1" si="47"/>
        <v/>
      </c>
      <c r="J267" s="136" t="str">
        <f t="shared" ca="1" si="48"/>
        <v/>
      </c>
      <c r="L267" s="69"/>
      <c r="M267" s="29"/>
      <c r="N267" s="13"/>
      <c r="O267" s="19"/>
      <c r="P267" s="76"/>
      <c r="Q267" s="14"/>
      <c r="R267" s="15"/>
      <c r="S267" s="68"/>
      <c r="T267" s="68"/>
      <c r="U267" s="68"/>
    </row>
    <row r="268" spans="1:21" x14ac:dyDescent="0.25">
      <c r="A268" s="133" t="str">
        <f t="shared" ca="1" si="41"/>
        <v/>
      </c>
      <c r="B268" s="130" t="str">
        <f t="shared" ca="1" si="42"/>
        <v/>
      </c>
      <c r="C268" s="131" t="str">
        <f t="shared" ca="1" si="43"/>
        <v/>
      </c>
      <c r="D268" s="132"/>
      <c r="E268" s="133" t="str">
        <f t="shared" ca="1" si="44"/>
        <v/>
      </c>
      <c r="F268" s="134" t="str">
        <f t="shared" ca="1" si="45"/>
        <v/>
      </c>
      <c r="G268" s="135" t="str">
        <f t="shared" ca="1" si="40"/>
        <v/>
      </c>
      <c r="H268" s="150" t="str">
        <f t="shared" ca="1" si="46"/>
        <v/>
      </c>
      <c r="I268" s="136" t="str">
        <f t="shared" ca="1" si="47"/>
        <v/>
      </c>
      <c r="J268" s="136" t="str">
        <f t="shared" ca="1" si="48"/>
        <v/>
      </c>
      <c r="L268" s="69"/>
      <c r="M268" s="29"/>
      <c r="N268" s="13"/>
      <c r="O268" s="19"/>
      <c r="P268" s="76"/>
      <c r="Q268" s="14"/>
      <c r="R268" s="15"/>
      <c r="S268" s="68"/>
      <c r="T268" s="68"/>
      <c r="U268" s="68"/>
    </row>
    <row r="269" spans="1:21" x14ac:dyDescent="0.25">
      <c r="A269" s="133" t="str">
        <f t="shared" ca="1" si="41"/>
        <v/>
      </c>
      <c r="B269" s="130" t="str">
        <f t="shared" ca="1" si="42"/>
        <v/>
      </c>
      <c r="C269" s="131" t="str">
        <f t="shared" ca="1" si="43"/>
        <v/>
      </c>
      <c r="D269" s="132"/>
      <c r="E269" s="133" t="str">
        <f t="shared" ca="1" si="44"/>
        <v/>
      </c>
      <c r="F269" s="134" t="str">
        <f t="shared" ca="1" si="45"/>
        <v/>
      </c>
      <c r="G269" s="135" t="str">
        <f t="shared" ca="1" si="40"/>
        <v/>
      </c>
      <c r="H269" s="150" t="str">
        <f t="shared" ca="1" si="46"/>
        <v/>
      </c>
      <c r="I269" s="136" t="str">
        <f t="shared" ca="1" si="47"/>
        <v/>
      </c>
      <c r="J269" s="136" t="str">
        <f t="shared" ca="1" si="48"/>
        <v/>
      </c>
      <c r="L269" s="69"/>
      <c r="M269" s="29"/>
      <c r="N269" s="13"/>
      <c r="O269" s="19"/>
      <c r="P269" s="76"/>
      <c r="Q269" s="14"/>
      <c r="R269" s="15"/>
      <c r="S269" s="68"/>
      <c r="T269" s="68"/>
      <c r="U269" s="68"/>
    </row>
    <row r="270" spans="1:21" x14ac:dyDescent="0.25">
      <c r="A270" s="133" t="str">
        <f t="shared" ca="1" si="41"/>
        <v/>
      </c>
      <c r="B270" s="130" t="str">
        <f t="shared" ca="1" si="42"/>
        <v/>
      </c>
      <c r="C270" s="131" t="str">
        <f t="shared" ca="1" si="43"/>
        <v/>
      </c>
      <c r="D270" s="132"/>
      <c r="E270" s="133" t="str">
        <f t="shared" ca="1" si="44"/>
        <v/>
      </c>
      <c r="F270" s="134" t="str">
        <f t="shared" ca="1" si="45"/>
        <v/>
      </c>
      <c r="G270" s="135" t="str">
        <f t="shared" ca="1" si="40"/>
        <v/>
      </c>
      <c r="H270" s="150" t="str">
        <f t="shared" ca="1" si="46"/>
        <v/>
      </c>
      <c r="I270" s="136" t="str">
        <f t="shared" ca="1" si="47"/>
        <v/>
      </c>
      <c r="J270" s="136" t="str">
        <f t="shared" ca="1" si="48"/>
        <v/>
      </c>
      <c r="L270" s="69"/>
      <c r="M270" s="29"/>
      <c r="N270" s="13"/>
      <c r="O270" s="19"/>
      <c r="P270" s="76"/>
      <c r="Q270" s="14"/>
      <c r="R270" s="15"/>
      <c r="S270" s="68"/>
      <c r="T270" s="68"/>
      <c r="U270" s="68"/>
    </row>
    <row r="271" spans="1:21" x14ac:dyDescent="0.25">
      <c r="A271" s="133" t="str">
        <f t="shared" ca="1" si="41"/>
        <v/>
      </c>
      <c r="B271" s="130" t="str">
        <f t="shared" ca="1" si="42"/>
        <v/>
      </c>
      <c r="C271" s="131" t="str">
        <f t="shared" ca="1" si="43"/>
        <v/>
      </c>
      <c r="D271" s="132"/>
      <c r="E271" s="133" t="str">
        <f t="shared" ca="1" si="44"/>
        <v/>
      </c>
      <c r="F271" s="134" t="str">
        <f t="shared" ca="1" si="45"/>
        <v/>
      </c>
      <c r="G271" s="135" t="str">
        <f t="shared" ca="1" si="40"/>
        <v/>
      </c>
      <c r="H271" s="150" t="str">
        <f t="shared" ca="1" si="46"/>
        <v/>
      </c>
      <c r="I271" s="136" t="str">
        <f t="shared" ca="1" si="47"/>
        <v/>
      </c>
      <c r="J271" s="136" t="str">
        <f t="shared" ca="1" si="48"/>
        <v/>
      </c>
      <c r="L271" s="69"/>
      <c r="M271" s="29"/>
      <c r="N271" s="13"/>
      <c r="O271" s="19"/>
      <c r="P271" s="76"/>
      <c r="Q271" s="14"/>
      <c r="R271" s="15"/>
      <c r="S271" s="68"/>
      <c r="T271" s="68"/>
      <c r="U271" s="68"/>
    </row>
    <row r="272" spans="1:21" x14ac:dyDescent="0.25">
      <c r="A272" s="133" t="str">
        <f t="shared" ca="1" si="41"/>
        <v/>
      </c>
      <c r="B272" s="130" t="str">
        <f t="shared" ca="1" si="42"/>
        <v/>
      </c>
      <c r="C272" s="131" t="str">
        <f t="shared" ca="1" si="43"/>
        <v/>
      </c>
      <c r="D272" s="132"/>
      <c r="E272" s="133" t="str">
        <f t="shared" ca="1" si="44"/>
        <v/>
      </c>
      <c r="F272" s="134" t="str">
        <f t="shared" ca="1" si="45"/>
        <v/>
      </c>
      <c r="G272" s="135" t="str">
        <f t="shared" ca="1" si="40"/>
        <v/>
      </c>
      <c r="H272" s="150" t="str">
        <f t="shared" ca="1" si="46"/>
        <v/>
      </c>
      <c r="I272" s="136" t="str">
        <f t="shared" ca="1" si="47"/>
        <v/>
      </c>
      <c r="J272" s="136" t="str">
        <f t="shared" ca="1" si="48"/>
        <v/>
      </c>
      <c r="L272" s="69"/>
      <c r="M272" s="29"/>
      <c r="N272" s="13"/>
      <c r="O272" s="19"/>
      <c r="P272" s="76"/>
      <c r="Q272" s="14"/>
      <c r="R272" s="15"/>
      <c r="S272" s="68"/>
      <c r="T272" s="68"/>
      <c r="U272" s="68"/>
    </row>
    <row r="273" spans="1:21" x14ac:dyDescent="0.25">
      <c r="A273" s="133" t="str">
        <f t="shared" ca="1" si="41"/>
        <v/>
      </c>
      <c r="B273" s="130" t="str">
        <f t="shared" ca="1" si="42"/>
        <v/>
      </c>
      <c r="C273" s="131" t="str">
        <f t="shared" ca="1" si="43"/>
        <v/>
      </c>
      <c r="D273" s="132"/>
      <c r="E273" s="133" t="str">
        <f t="shared" ca="1" si="44"/>
        <v/>
      </c>
      <c r="F273" s="134" t="str">
        <f t="shared" ca="1" si="45"/>
        <v/>
      </c>
      <c r="G273" s="135" t="str">
        <f t="shared" ca="1" si="40"/>
        <v/>
      </c>
      <c r="H273" s="150" t="str">
        <f t="shared" ca="1" si="46"/>
        <v/>
      </c>
      <c r="I273" s="136" t="str">
        <f t="shared" ca="1" si="47"/>
        <v/>
      </c>
      <c r="J273" s="136" t="str">
        <f t="shared" ca="1" si="48"/>
        <v/>
      </c>
      <c r="L273" s="69"/>
      <c r="M273" s="29"/>
      <c r="N273" s="13"/>
      <c r="O273" s="19"/>
      <c r="P273" s="76"/>
      <c r="Q273" s="14"/>
      <c r="R273" s="15"/>
      <c r="S273" s="68"/>
      <c r="T273" s="68"/>
      <c r="U273" s="68"/>
    </row>
    <row r="274" spans="1:21" x14ac:dyDescent="0.25">
      <c r="A274" s="133" t="str">
        <f t="shared" ca="1" si="41"/>
        <v/>
      </c>
      <c r="B274" s="130" t="str">
        <f t="shared" ca="1" si="42"/>
        <v/>
      </c>
      <c r="C274" s="131" t="str">
        <f t="shared" ca="1" si="43"/>
        <v/>
      </c>
      <c r="D274" s="132"/>
      <c r="E274" s="133" t="str">
        <f t="shared" ca="1" si="44"/>
        <v/>
      </c>
      <c r="F274" s="134" t="str">
        <f t="shared" ca="1" si="45"/>
        <v/>
      </c>
      <c r="G274" s="135" t="str">
        <f t="shared" ca="1" si="40"/>
        <v/>
      </c>
      <c r="H274" s="150" t="str">
        <f t="shared" ca="1" si="46"/>
        <v/>
      </c>
      <c r="I274" s="136" t="str">
        <f t="shared" ca="1" si="47"/>
        <v/>
      </c>
      <c r="J274" s="136" t="str">
        <f t="shared" ca="1" si="48"/>
        <v/>
      </c>
      <c r="L274" s="69"/>
      <c r="M274" s="29"/>
      <c r="N274" s="13"/>
      <c r="O274" s="19"/>
      <c r="P274" s="76"/>
      <c r="Q274" s="14"/>
      <c r="R274" s="15"/>
      <c r="S274" s="68"/>
      <c r="T274" s="68"/>
      <c r="U274" s="68"/>
    </row>
    <row r="275" spans="1:21" x14ac:dyDescent="0.25">
      <c r="A275" s="133" t="str">
        <f t="shared" ca="1" si="41"/>
        <v/>
      </c>
      <c r="B275" s="130" t="str">
        <f t="shared" ca="1" si="42"/>
        <v/>
      </c>
      <c r="C275" s="131" t="str">
        <f t="shared" ca="1" si="43"/>
        <v/>
      </c>
      <c r="D275" s="132"/>
      <c r="E275" s="133" t="str">
        <f t="shared" ca="1" si="44"/>
        <v/>
      </c>
      <c r="F275" s="134" t="str">
        <f t="shared" ca="1" si="45"/>
        <v/>
      </c>
      <c r="G275" s="135" t="str">
        <f t="shared" ca="1" si="40"/>
        <v/>
      </c>
      <c r="H275" s="150" t="str">
        <f t="shared" ca="1" si="46"/>
        <v/>
      </c>
      <c r="I275" s="136" t="str">
        <f t="shared" ca="1" si="47"/>
        <v/>
      </c>
      <c r="J275" s="136" t="str">
        <f t="shared" ca="1" si="48"/>
        <v/>
      </c>
      <c r="L275" s="69"/>
      <c r="M275" s="29"/>
      <c r="N275" s="13"/>
      <c r="O275" s="19"/>
      <c r="P275" s="76"/>
      <c r="Q275" s="14"/>
      <c r="R275" s="15"/>
      <c r="S275" s="68"/>
      <c r="T275" s="68"/>
      <c r="U275" s="68"/>
    </row>
    <row r="276" spans="1:21" x14ac:dyDescent="0.25">
      <c r="A276" s="133" t="str">
        <f t="shared" ca="1" si="41"/>
        <v/>
      </c>
      <c r="B276" s="130" t="str">
        <f t="shared" ca="1" si="42"/>
        <v/>
      </c>
      <c r="C276" s="131" t="str">
        <f t="shared" ca="1" si="43"/>
        <v/>
      </c>
      <c r="D276" s="132"/>
      <c r="E276" s="133" t="str">
        <f t="shared" ca="1" si="44"/>
        <v/>
      </c>
      <c r="F276" s="134" t="str">
        <f t="shared" ca="1" si="45"/>
        <v/>
      </c>
      <c r="G276" s="135" t="str">
        <f t="shared" ca="1" si="40"/>
        <v/>
      </c>
      <c r="H276" s="150" t="str">
        <f t="shared" ca="1" si="46"/>
        <v/>
      </c>
      <c r="I276" s="136" t="str">
        <f t="shared" ca="1" si="47"/>
        <v/>
      </c>
      <c r="J276" s="136" t="str">
        <f t="shared" ca="1" si="48"/>
        <v/>
      </c>
      <c r="L276" s="69"/>
      <c r="M276" s="29"/>
      <c r="N276" s="13"/>
      <c r="O276" s="19"/>
      <c r="P276" s="76"/>
      <c r="Q276" s="14"/>
      <c r="R276" s="15"/>
      <c r="S276" s="68"/>
      <c r="T276" s="68"/>
      <c r="U276" s="68"/>
    </row>
    <row r="277" spans="1:21" x14ac:dyDescent="0.25">
      <c r="A277" s="133" t="str">
        <f t="shared" ca="1" si="41"/>
        <v/>
      </c>
      <c r="B277" s="130" t="str">
        <f t="shared" ca="1" si="42"/>
        <v/>
      </c>
      <c r="C277" s="131" t="str">
        <f t="shared" ca="1" si="43"/>
        <v/>
      </c>
      <c r="D277" s="132"/>
      <c r="E277" s="133" t="str">
        <f t="shared" ca="1" si="44"/>
        <v/>
      </c>
      <c r="F277" s="134" t="str">
        <f t="shared" ca="1" si="45"/>
        <v/>
      </c>
      <c r="G277" s="135" t="str">
        <f t="shared" ca="1" si="40"/>
        <v/>
      </c>
      <c r="H277" s="150" t="str">
        <f t="shared" ca="1" si="46"/>
        <v/>
      </c>
      <c r="I277" s="136" t="str">
        <f t="shared" ca="1" si="47"/>
        <v/>
      </c>
      <c r="J277" s="136" t="str">
        <f t="shared" ca="1" si="48"/>
        <v/>
      </c>
      <c r="L277" s="69"/>
      <c r="M277" s="29"/>
      <c r="N277" s="13"/>
      <c r="O277" s="19"/>
      <c r="P277" s="76"/>
      <c r="Q277" s="14"/>
      <c r="R277" s="15"/>
      <c r="S277" s="68"/>
      <c r="T277" s="68"/>
      <c r="U277" s="68"/>
    </row>
    <row r="278" spans="1:21" x14ac:dyDescent="0.25">
      <c r="A278" s="133" t="str">
        <f t="shared" ca="1" si="41"/>
        <v/>
      </c>
      <c r="B278" s="130" t="str">
        <f t="shared" ca="1" si="42"/>
        <v/>
      </c>
      <c r="C278" s="131" t="str">
        <f t="shared" ca="1" si="43"/>
        <v/>
      </c>
      <c r="D278" s="132"/>
      <c r="E278" s="133" t="str">
        <f t="shared" ca="1" si="44"/>
        <v/>
      </c>
      <c r="F278" s="134" t="str">
        <f t="shared" ca="1" si="45"/>
        <v/>
      </c>
      <c r="G278" s="135" t="str">
        <f t="shared" ca="1" si="40"/>
        <v/>
      </c>
      <c r="H278" s="150" t="str">
        <f t="shared" ca="1" si="46"/>
        <v/>
      </c>
      <c r="I278" s="136" t="str">
        <f t="shared" ca="1" si="47"/>
        <v/>
      </c>
      <c r="J278" s="136" t="str">
        <f t="shared" ca="1" si="48"/>
        <v/>
      </c>
      <c r="L278" s="69"/>
      <c r="M278" s="29"/>
      <c r="N278" s="13"/>
      <c r="O278" s="19"/>
      <c r="P278" s="76"/>
      <c r="Q278" s="14"/>
      <c r="R278" s="15"/>
      <c r="S278" s="68"/>
      <c r="T278" s="68"/>
      <c r="U278" s="68"/>
    </row>
    <row r="279" spans="1:21" x14ac:dyDescent="0.25">
      <c r="A279" s="133" t="str">
        <f t="shared" ca="1" si="41"/>
        <v/>
      </c>
      <c r="B279" s="130" t="str">
        <f t="shared" ca="1" si="42"/>
        <v/>
      </c>
      <c r="C279" s="131" t="str">
        <f t="shared" ca="1" si="43"/>
        <v/>
      </c>
      <c r="D279" s="132"/>
      <c r="E279" s="133" t="str">
        <f t="shared" ca="1" si="44"/>
        <v/>
      </c>
      <c r="F279" s="134" t="str">
        <f t="shared" ca="1" si="45"/>
        <v/>
      </c>
      <c r="G279" s="135" t="str">
        <f t="shared" ca="1" si="40"/>
        <v/>
      </c>
      <c r="H279" s="150" t="str">
        <f t="shared" ca="1" si="46"/>
        <v/>
      </c>
      <c r="I279" s="136" t="str">
        <f t="shared" ca="1" si="47"/>
        <v/>
      </c>
      <c r="J279" s="136" t="str">
        <f t="shared" ca="1" si="48"/>
        <v/>
      </c>
      <c r="L279" s="69"/>
      <c r="M279" s="29"/>
      <c r="N279" s="13"/>
      <c r="O279" s="19"/>
      <c r="P279" s="76"/>
      <c r="Q279" s="14"/>
      <c r="R279" s="15"/>
      <c r="S279" s="68"/>
      <c r="T279" s="68"/>
      <c r="U279" s="68"/>
    </row>
    <row r="280" spans="1:21" x14ac:dyDescent="0.25">
      <c r="A280" s="133" t="str">
        <f t="shared" ca="1" si="41"/>
        <v/>
      </c>
      <c r="B280" s="130" t="str">
        <f t="shared" ca="1" si="42"/>
        <v/>
      </c>
      <c r="C280" s="131" t="str">
        <f t="shared" ca="1" si="43"/>
        <v/>
      </c>
      <c r="D280" s="132"/>
      <c r="E280" s="133" t="str">
        <f t="shared" ca="1" si="44"/>
        <v/>
      </c>
      <c r="F280" s="134" t="str">
        <f t="shared" ca="1" si="45"/>
        <v/>
      </c>
      <c r="G280" s="135" t="str">
        <f t="shared" ca="1" si="40"/>
        <v/>
      </c>
      <c r="H280" s="150" t="str">
        <f t="shared" ca="1" si="46"/>
        <v/>
      </c>
      <c r="I280" s="136" t="str">
        <f t="shared" ca="1" si="47"/>
        <v/>
      </c>
      <c r="J280" s="136" t="str">
        <f t="shared" ca="1" si="48"/>
        <v/>
      </c>
      <c r="L280" s="69"/>
      <c r="M280" s="29"/>
      <c r="N280" s="13"/>
      <c r="O280" s="19"/>
      <c r="P280" s="76"/>
      <c r="Q280" s="14"/>
      <c r="R280" s="15"/>
      <c r="S280" s="68"/>
      <c r="T280" s="68"/>
      <c r="U280" s="68"/>
    </row>
    <row r="281" spans="1:21" x14ac:dyDescent="0.25">
      <c r="A281" s="133" t="str">
        <f t="shared" ca="1" si="41"/>
        <v/>
      </c>
      <c r="B281" s="130" t="str">
        <f t="shared" ca="1" si="42"/>
        <v/>
      </c>
      <c r="C281" s="131" t="str">
        <f t="shared" ca="1" si="43"/>
        <v/>
      </c>
      <c r="D281" s="132"/>
      <c r="E281" s="133" t="str">
        <f t="shared" ca="1" si="44"/>
        <v/>
      </c>
      <c r="F281" s="134" t="str">
        <f t="shared" ca="1" si="45"/>
        <v/>
      </c>
      <c r="G281" s="135" t="str">
        <f t="shared" ca="1" si="40"/>
        <v/>
      </c>
      <c r="H281" s="150" t="str">
        <f t="shared" ca="1" si="46"/>
        <v/>
      </c>
      <c r="I281" s="136" t="str">
        <f t="shared" ca="1" si="47"/>
        <v/>
      </c>
      <c r="J281" s="136" t="str">
        <f t="shared" ca="1" si="48"/>
        <v/>
      </c>
      <c r="L281" s="69"/>
      <c r="M281" s="29"/>
      <c r="N281" s="13"/>
      <c r="O281" s="19"/>
      <c r="P281" s="76"/>
      <c r="Q281" s="14"/>
      <c r="R281" s="15"/>
      <c r="S281" s="68"/>
      <c r="T281" s="68"/>
      <c r="U281" s="68"/>
    </row>
    <row r="282" spans="1:21" x14ac:dyDescent="0.25">
      <c r="A282" s="133" t="str">
        <f t="shared" ca="1" si="41"/>
        <v/>
      </c>
      <c r="B282" s="130" t="str">
        <f t="shared" ca="1" si="42"/>
        <v/>
      </c>
      <c r="C282" s="131" t="str">
        <f t="shared" ca="1" si="43"/>
        <v/>
      </c>
      <c r="D282" s="132"/>
      <c r="E282" s="133" t="str">
        <f t="shared" ca="1" si="44"/>
        <v/>
      </c>
      <c r="F282" s="134" t="str">
        <f t="shared" ca="1" si="45"/>
        <v/>
      </c>
      <c r="G282" s="135" t="str">
        <f t="shared" ca="1" si="40"/>
        <v/>
      </c>
      <c r="H282" s="150" t="str">
        <f t="shared" ca="1" si="46"/>
        <v/>
      </c>
      <c r="I282" s="136" t="str">
        <f t="shared" ca="1" si="47"/>
        <v/>
      </c>
      <c r="J282" s="136" t="str">
        <f t="shared" ca="1" si="48"/>
        <v/>
      </c>
      <c r="L282" s="69"/>
      <c r="M282" s="29"/>
      <c r="N282" s="13"/>
      <c r="O282" s="19"/>
      <c r="P282" s="76"/>
      <c r="Q282" s="14"/>
      <c r="R282" s="15"/>
      <c r="S282" s="68"/>
      <c r="T282" s="68"/>
      <c r="U282" s="68"/>
    </row>
    <row r="283" spans="1:21" x14ac:dyDescent="0.25">
      <c r="A283" s="133" t="str">
        <f t="shared" ca="1" si="41"/>
        <v/>
      </c>
      <c r="B283" s="130" t="str">
        <f t="shared" ca="1" si="42"/>
        <v/>
      </c>
      <c r="C283" s="131" t="str">
        <f t="shared" ca="1" si="43"/>
        <v/>
      </c>
      <c r="D283" s="132"/>
      <c r="E283" s="133" t="str">
        <f t="shared" ca="1" si="44"/>
        <v/>
      </c>
      <c r="F283" s="134" t="str">
        <f t="shared" ca="1" si="45"/>
        <v/>
      </c>
      <c r="G283" s="135" t="str">
        <f t="shared" ca="1" si="40"/>
        <v/>
      </c>
      <c r="H283" s="150" t="str">
        <f t="shared" ca="1" si="46"/>
        <v/>
      </c>
      <c r="I283" s="136" t="str">
        <f t="shared" ca="1" si="47"/>
        <v/>
      </c>
      <c r="J283" s="136" t="str">
        <f t="shared" ca="1" si="48"/>
        <v/>
      </c>
      <c r="L283" s="69"/>
      <c r="M283" s="29"/>
      <c r="N283" s="13"/>
      <c r="O283" s="19"/>
      <c r="P283" s="76"/>
      <c r="Q283" s="14"/>
      <c r="R283" s="15"/>
      <c r="S283" s="68"/>
      <c r="T283" s="68"/>
      <c r="U283" s="68"/>
    </row>
    <row r="284" spans="1:21" x14ac:dyDescent="0.25">
      <c r="A284" s="133" t="str">
        <f t="shared" ca="1" si="41"/>
        <v/>
      </c>
      <c r="B284" s="130" t="str">
        <f t="shared" ca="1" si="42"/>
        <v/>
      </c>
      <c r="C284" s="131" t="str">
        <f t="shared" ca="1" si="43"/>
        <v/>
      </c>
      <c r="D284" s="132"/>
      <c r="E284" s="133" t="str">
        <f t="shared" ca="1" si="44"/>
        <v/>
      </c>
      <c r="F284" s="134" t="str">
        <f t="shared" ca="1" si="45"/>
        <v/>
      </c>
      <c r="G284" s="135" t="str">
        <f t="shared" ca="1" si="40"/>
        <v/>
      </c>
      <c r="H284" s="150" t="str">
        <f t="shared" ca="1" si="46"/>
        <v/>
      </c>
      <c r="I284" s="136" t="str">
        <f t="shared" ca="1" si="47"/>
        <v/>
      </c>
      <c r="J284" s="136" t="str">
        <f t="shared" ca="1" si="48"/>
        <v/>
      </c>
      <c r="L284" s="69"/>
      <c r="M284" s="29"/>
      <c r="N284" s="13"/>
      <c r="O284" s="19"/>
      <c r="P284" s="76"/>
      <c r="Q284" s="14"/>
      <c r="R284" s="15"/>
      <c r="S284" s="68"/>
      <c r="T284" s="68"/>
      <c r="U284" s="68"/>
    </row>
    <row r="285" spans="1:21" x14ac:dyDescent="0.25">
      <c r="A285" s="133" t="str">
        <f t="shared" ca="1" si="41"/>
        <v/>
      </c>
      <c r="B285" s="130" t="str">
        <f t="shared" ca="1" si="42"/>
        <v/>
      </c>
      <c r="C285" s="131" t="str">
        <f t="shared" ca="1" si="43"/>
        <v/>
      </c>
      <c r="D285" s="132"/>
      <c r="E285" s="133" t="str">
        <f t="shared" ca="1" si="44"/>
        <v/>
      </c>
      <c r="F285" s="134" t="str">
        <f t="shared" ca="1" si="45"/>
        <v/>
      </c>
      <c r="G285" s="135" t="str">
        <f t="shared" ca="1" si="40"/>
        <v/>
      </c>
      <c r="H285" s="150" t="str">
        <f t="shared" ca="1" si="46"/>
        <v/>
      </c>
      <c r="I285" s="136" t="str">
        <f t="shared" ca="1" si="47"/>
        <v/>
      </c>
      <c r="J285" s="136" t="str">
        <f t="shared" ca="1" si="48"/>
        <v/>
      </c>
      <c r="L285" s="69"/>
      <c r="M285" s="29"/>
      <c r="N285" s="13"/>
      <c r="O285" s="19"/>
      <c r="P285" s="76"/>
      <c r="Q285" s="14"/>
      <c r="R285" s="15"/>
      <c r="S285" s="68"/>
      <c r="T285" s="68"/>
      <c r="U285" s="68"/>
    </row>
    <row r="286" spans="1:21" x14ac:dyDescent="0.25">
      <c r="A286" s="133" t="str">
        <f t="shared" ca="1" si="41"/>
        <v/>
      </c>
      <c r="B286" s="130" t="str">
        <f t="shared" ca="1" si="42"/>
        <v/>
      </c>
      <c r="C286" s="131" t="str">
        <f t="shared" ca="1" si="43"/>
        <v/>
      </c>
      <c r="D286" s="132"/>
      <c r="E286" s="133" t="str">
        <f t="shared" ca="1" si="44"/>
        <v/>
      </c>
      <c r="F286" s="134" t="str">
        <f t="shared" ca="1" si="45"/>
        <v/>
      </c>
      <c r="G286" s="135" t="str">
        <f t="shared" ca="1" si="40"/>
        <v/>
      </c>
      <c r="H286" s="150" t="str">
        <f t="shared" ca="1" si="46"/>
        <v/>
      </c>
      <c r="I286" s="136" t="str">
        <f t="shared" ca="1" si="47"/>
        <v/>
      </c>
      <c r="J286" s="136" t="str">
        <f t="shared" ca="1" si="48"/>
        <v/>
      </c>
      <c r="L286" s="69"/>
      <c r="M286" s="29"/>
      <c r="N286" s="13"/>
      <c r="O286" s="19"/>
      <c r="P286" s="76"/>
      <c r="Q286" s="14"/>
      <c r="R286" s="15"/>
      <c r="S286" s="68"/>
      <c r="T286" s="68"/>
      <c r="U286" s="68"/>
    </row>
    <row r="287" spans="1:21" x14ac:dyDescent="0.25">
      <c r="A287" s="133" t="str">
        <f t="shared" ca="1" si="41"/>
        <v/>
      </c>
      <c r="B287" s="130" t="str">
        <f t="shared" ca="1" si="42"/>
        <v/>
      </c>
      <c r="C287" s="131" t="str">
        <f t="shared" ca="1" si="43"/>
        <v/>
      </c>
      <c r="D287" s="132"/>
      <c r="E287" s="133" t="str">
        <f t="shared" ca="1" si="44"/>
        <v/>
      </c>
      <c r="F287" s="134" t="str">
        <f t="shared" ca="1" si="45"/>
        <v/>
      </c>
      <c r="G287" s="135" t="str">
        <f t="shared" ca="1" si="40"/>
        <v/>
      </c>
      <c r="H287" s="150" t="str">
        <f t="shared" ca="1" si="46"/>
        <v/>
      </c>
      <c r="I287" s="136" t="str">
        <f t="shared" ca="1" si="47"/>
        <v/>
      </c>
      <c r="J287" s="136" t="str">
        <f t="shared" ca="1" si="48"/>
        <v/>
      </c>
      <c r="L287" s="69"/>
      <c r="M287" s="29"/>
      <c r="N287" s="13"/>
      <c r="O287" s="19"/>
      <c r="P287" s="76"/>
      <c r="Q287" s="14"/>
      <c r="R287" s="15"/>
      <c r="S287" s="68"/>
      <c r="T287" s="68"/>
      <c r="U287" s="68"/>
    </row>
    <row r="288" spans="1:21" x14ac:dyDescent="0.25">
      <c r="A288" s="133" t="str">
        <f t="shared" ca="1" si="41"/>
        <v/>
      </c>
      <c r="B288" s="130" t="str">
        <f t="shared" ca="1" si="42"/>
        <v/>
      </c>
      <c r="C288" s="131" t="str">
        <f t="shared" ca="1" si="43"/>
        <v/>
      </c>
      <c r="D288" s="132"/>
      <c r="E288" s="133" t="str">
        <f t="shared" ca="1" si="44"/>
        <v/>
      </c>
      <c r="F288" s="134" t="str">
        <f t="shared" ca="1" si="45"/>
        <v/>
      </c>
      <c r="G288" s="135" t="str">
        <f t="shared" ca="1" si="40"/>
        <v/>
      </c>
      <c r="H288" s="150" t="str">
        <f t="shared" ca="1" si="46"/>
        <v/>
      </c>
      <c r="I288" s="136" t="str">
        <f t="shared" ca="1" si="47"/>
        <v/>
      </c>
      <c r="J288" s="136" t="str">
        <f t="shared" ca="1" si="48"/>
        <v/>
      </c>
      <c r="L288" s="69"/>
      <c r="M288" s="29"/>
      <c r="N288" s="13"/>
      <c r="O288" s="19"/>
      <c r="P288" s="76"/>
      <c r="Q288" s="14"/>
      <c r="R288" s="15"/>
      <c r="S288" s="68"/>
      <c r="T288" s="68"/>
      <c r="U288" s="68"/>
    </row>
    <row r="289" spans="1:21" x14ac:dyDescent="0.25">
      <c r="A289" s="133" t="str">
        <f t="shared" ca="1" si="41"/>
        <v/>
      </c>
      <c r="B289" s="130" t="str">
        <f t="shared" ca="1" si="42"/>
        <v/>
      </c>
      <c r="C289" s="131" t="str">
        <f t="shared" ca="1" si="43"/>
        <v/>
      </c>
      <c r="D289" s="132"/>
      <c r="E289" s="133" t="str">
        <f t="shared" ca="1" si="44"/>
        <v/>
      </c>
      <c r="F289" s="134" t="str">
        <f t="shared" ca="1" si="45"/>
        <v/>
      </c>
      <c r="G289" s="135" t="str">
        <f t="shared" ca="1" si="40"/>
        <v/>
      </c>
      <c r="H289" s="150" t="str">
        <f t="shared" ca="1" si="46"/>
        <v/>
      </c>
      <c r="I289" s="136" t="str">
        <f t="shared" ca="1" si="47"/>
        <v/>
      </c>
      <c r="J289" s="136" t="str">
        <f t="shared" ca="1" si="48"/>
        <v/>
      </c>
      <c r="L289" s="69"/>
      <c r="M289" s="29"/>
      <c r="N289" s="13"/>
      <c r="O289" s="19"/>
      <c r="P289" s="76"/>
      <c r="Q289" s="14"/>
      <c r="R289" s="15"/>
      <c r="S289" s="68"/>
      <c r="T289" s="68"/>
      <c r="U289" s="68"/>
    </row>
    <row r="290" spans="1:21" x14ac:dyDescent="0.25">
      <c r="A290" s="133" t="str">
        <f t="shared" ca="1" si="41"/>
        <v/>
      </c>
      <c r="B290" s="130" t="str">
        <f t="shared" ca="1" si="42"/>
        <v/>
      </c>
      <c r="C290" s="131" t="str">
        <f t="shared" ca="1" si="43"/>
        <v/>
      </c>
      <c r="D290" s="132"/>
      <c r="E290" s="133" t="str">
        <f t="shared" ca="1" si="44"/>
        <v/>
      </c>
      <c r="F290" s="134" t="str">
        <f t="shared" ca="1" si="45"/>
        <v/>
      </c>
      <c r="G290" s="135" t="str">
        <f t="shared" ca="1" si="40"/>
        <v/>
      </c>
      <c r="H290" s="150" t="str">
        <f t="shared" ca="1" si="46"/>
        <v/>
      </c>
      <c r="I290" s="136" t="str">
        <f t="shared" ca="1" si="47"/>
        <v/>
      </c>
      <c r="J290" s="136" t="str">
        <f t="shared" ca="1" si="48"/>
        <v/>
      </c>
      <c r="L290" s="69"/>
      <c r="M290" s="29"/>
      <c r="N290" s="13"/>
      <c r="O290" s="19"/>
      <c r="P290" s="76"/>
      <c r="Q290" s="14"/>
      <c r="R290" s="15"/>
      <c r="S290" s="68"/>
      <c r="T290" s="68"/>
      <c r="U290" s="68"/>
    </row>
    <row r="291" spans="1:21" x14ac:dyDescent="0.25">
      <c r="A291" s="133" t="str">
        <f t="shared" ca="1" si="41"/>
        <v/>
      </c>
      <c r="B291" s="130" t="str">
        <f t="shared" ca="1" si="42"/>
        <v/>
      </c>
      <c r="C291" s="131" t="str">
        <f t="shared" ca="1" si="43"/>
        <v/>
      </c>
      <c r="D291" s="132"/>
      <c r="E291" s="133" t="str">
        <f t="shared" ca="1" si="44"/>
        <v/>
      </c>
      <c r="F291" s="134" t="str">
        <f t="shared" ca="1" si="45"/>
        <v/>
      </c>
      <c r="G291" s="135" t="str">
        <f t="shared" ca="1" si="40"/>
        <v/>
      </c>
      <c r="H291" s="150" t="str">
        <f t="shared" ca="1" si="46"/>
        <v/>
      </c>
      <c r="I291" s="136" t="str">
        <f t="shared" ca="1" si="47"/>
        <v/>
      </c>
      <c r="J291" s="136" t="str">
        <f t="shared" ca="1" si="48"/>
        <v/>
      </c>
      <c r="L291" s="69"/>
      <c r="M291" s="29"/>
      <c r="N291" s="13"/>
      <c r="O291" s="19"/>
      <c r="P291" s="76"/>
      <c r="Q291" s="14"/>
      <c r="R291" s="15"/>
      <c r="S291" s="68"/>
      <c r="T291" s="68"/>
      <c r="U291" s="68"/>
    </row>
    <row r="292" spans="1:21" x14ac:dyDescent="0.25">
      <c r="A292" s="133" t="str">
        <f t="shared" ca="1" si="41"/>
        <v/>
      </c>
      <c r="B292" s="130" t="str">
        <f t="shared" ca="1" si="42"/>
        <v/>
      </c>
      <c r="C292" s="131" t="str">
        <f t="shared" ca="1" si="43"/>
        <v/>
      </c>
      <c r="D292" s="132"/>
      <c r="E292" s="133" t="str">
        <f t="shared" ca="1" si="44"/>
        <v/>
      </c>
      <c r="F292" s="134" t="str">
        <f t="shared" ca="1" si="45"/>
        <v/>
      </c>
      <c r="G292" s="135" t="str">
        <f t="shared" ca="1" si="40"/>
        <v/>
      </c>
      <c r="H292" s="150" t="str">
        <f t="shared" ca="1" si="46"/>
        <v/>
      </c>
      <c r="I292" s="136" t="str">
        <f t="shared" ca="1" si="47"/>
        <v/>
      </c>
      <c r="J292" s="136" t="str">
        <f t="shared" ca="1" si="48"/>
        <v/>
      </c>
      <c r="L292" s="69"/>
      <c r="M292" s="29"/>
      <c r="N292" s="13"/>
      <c r="O292" s="19"/>
      <c r="P292" s="76"/>
      <c r="Q292" s="14"/>
      <c r="R292" s="15"/>
      <c r="S292" s="68"/>
      <c r="T292" s="68"/>
      <c r="U292" s="68"/>
    </row>
    <row r="293" spans="1:21" x14ac:dyDescent="0.25">
      <c r="A293" s="133" t="str">
        <f t="shared" ca="1" si="41"/>
        <v/>
      </c>
      <c r="B293" s="130" t="str">
        <f t="shared" ca="1" si="42"/>
        <v/>
      </c>
      <c r="C293" s="131" t="str">
        <f t="shared" ca="1" si="43"/>
        <v/>
      </c>
      <c r="D293" s="132"/>
      <c r="E293" s="133" t="str">
        <f t="shared" ca="1" si="44"/>
        <v/>
      </c>
      <c r="F293" s="134" t="str">
        <f t="shared" ca="1" si="45"/>
        <v/>
      </c>
      <c r="G293" s="135" t="str">
        <f t="shared" ca="1" si="40"/>
        <v/>
      </c>
      <c r="H293" s="150" t="str">
        <f t="shared" ca="1" si="46"/>
        <v/>
      </c>
      <c r="I293" s="136" t="str">
        <f t="shared" ca="1" si="47"/>
        <v/>
      </c>
      <c r="J293" s="136" t="str">
        <f t="shared" ca="1" si="48"/>
        <v/>
      </c>
      <c r="L293" s="69"/>
      <c r="M293" s="29"/>
      <c r="N293" s="13"/>
      <c r="O293" s="19"/>
      <c r="P293" s="76"/>
      <c r="Q293" s="14"/>
      <c r="R293" s="15"/>
      <c r="S293" s="68"/>
      <c r="T293" s="68"/>
      <c r="U293" s="68"/>
    </row>
    <row r="294" spans="1:21" x14ac:dyDescent="0.25">
      <c r="A294" s="133" t="str">
        <f t="shared" ca="1" si="41"/>
        <v/>
      </c>
      <c r="B294" s="130" t="str">
        <f t="shared" ca="1" si="42"/>
        <v/>
      </c>
      <c r="C294" s="131" t="str">
        <f t="shared" ca="1" si="43"/>
        <v/>
      </c>
      <c r="D294" s="132"/>
      <c r="E294" s="133" t="str">
        <f t="shared" ca="1" si="44"/>
        <v/>
      </c>
      <c r="F294" s="134" t="str">
        <f t="shared" ca="1" si="45"/>
        <v/>
      </c>
      <c r="G294" s="135" t="str">
        <f t="shared" ca="1" si="40"/>
        <v/>
      </c>
      <c r="H294" s="150" t="str">
        <f t="shared" ca="1" si="46"/>
        <v/>
      </c>
      <c r="I294" s="136" t="str">
        <f t="shared" ca="1" si="47"/>
        <v/>
      </c>
      <c r="J294" s="136" t="str">
        <f t="shared" ca="1" si="48"/>
        <v/>
      </c>
      <c r="L294" s="69"/>
      <c r="M294" s="29"/>
      <c r="N294" s="13"/>
      <c r="O294" s="19"/>
      <c r="P294" s="76"/>
      <c r="Q294" s="14"/>
      <c r="R294" s="15"/>
      <c r="S294" s="68"/>
      <c r="T294" s="68"/>
      <c r="U294" s="68"/>
    </row>
    <row r="295" spans="1:21" x14ac:dyDescent="0.25">
      <c r="A295" s="133" t="str">
        <f t="shared" ca="1" si="41"/>
        <v/>
      </c>
      <c r="B295" s="130" t="str">
        <f t="shared" ca="1" si="42"/>
        <v/>
      </c>
      <c r="C295" s="131" t="str">
        <f t="shared" ca="1" si="43"/>
        <v/>
      </c>
      <c r="D295" s="132"/>
      <c r="E295" s="133" t="str">
        <f t="shared" ca="1" si="44"/>
        <v/>
      </c>
      <c r="F295" s="134" t="str">
        <f t="shared" ca="1" si="45"/>
        <v/>
      </c>
      <c r="G295" s="135" t="str">
        <f t="shared" ca="1" si="40"/>
        <v/>
      </c>
      <c r="H295" s="150" t="str">
        <f t="shared" ca="1" si="46"/>
        <v/>
      </c>
      <c r="I295" s="136" t="str">
        <f t="shared" ca="1" si="47"/>
        <v/>
      </c>
      <c r="J295" s="136" t="str">
        <f t="shared" ca="1" si="48"/>
        <v/>
      </c>
      <c r="L295" s="69"/>
      <c r="M295" s="29"/>
      <c r="N295" s="13"/>
      <c r="O295" s="19"/>
      <c r="P295" s="76"/>
      <c r="Q295" s="14"/>
      <c r="R295" s="15"/>
      <c r="S295" s="68"/>
      <c r="T295" s="68"/>
      <c r="U295" s="68"/>
    </row>
    <row r="296" spans="1:21" x14ac:dyDescent="0.25">
      <c r="A296" s="133" t="str">
        <f t="shared" ca="1" si="41"/>
        <v/>
      </c>
      <c r="B296" s="130" t="str">
        <f t="shared" ca="1" si="42"/>
        <v/>
      </c>
      <c r="C296" s="131" t="str">
        <f t="shared" ca="1" si="43"/>
        <v/>
      </c>
      <c r="D296" s="132"/>
      <c r="E296" s="133" t="str">
        <f t="shared" ca="1" si="44"/>
        <v/>
      </c>
      <c r="F296" s="134" t="str">
        <f t="shared" ca="1" si="45"/>
        <v/>
      </c>
      <c r="G296" s="135" t="str">
        <f t="shared" ca="1" si="40"/>
        <v/>
      </c>
      <c r="H296" s="150" t="str">
        <f t="shared" ca="1" si="46"/>
        <v/>
      </c>
      <c r="I296" s="136" t="str">
        <f t="shared" ca="1" si="47"/>
        <v/>
      </c>
      <c r="J296" s="136" t="str">
        <f t="shared" ca="1" si="48"/>
        <v/>
      </c>
      <c r="L296" s="69"/>
      <c r="M296" s="29"/>
      <c r="N296" s="13"/>
      <c r="O296" s="19"/>
      <c r="P296" s="76"/>
      <c r="Q296" s="14"/>
      <c r="R296" s="15"/>
      <c r="S296" s="68"/>
      <c r="T296" s="68"/>
      <c r="U296" s="68"/>
    </row>
    <row r="297" spans="1:21" x14ac:dyDescent="0.25">
      <c r="A297" s="133" t="str">
        <f t="shared" ca="1" si="41"/>
        <v/>
      </c>
      <c r="B297" s="130" t="str">
        <f t="shared" ca="1" si="42"/>
        <v/>
      </c>
      <c r="C297" s="131" t="str">
        <f t="shared" ca="1" si="43"/>
        <v/>
      </c>
      <c r="D297" s="132"/>
      <c r="E297" s="133" t="str">
        <f t="shared" ca="1" si="44"/>
        <v/>
      </c>
      <c r="F297" s="134" t="str">
        <f t="shared" ca="1" si="45"/>
        <v/>
      </c>
      <c r="G297" s="135" t="str">
        <f t="shared" ca="1" si="40"/>
        <v/>
      </c>
      <c r="H297" s="150" t="str">
        <f t="shared" ca="1" si="46"/>
        <v/>
      </c>
      <c r="I297" s="136" t="str">
        <f t="shared" ca="1" si="47"/>
        <v/>
      </c>
      <c r="J297" s="136" t="str">
        <f t="shared" ca="1" si="48"/>
        <v/>
      </c>
      <c r="L297" s="69"/>
      <c r="M297" s="29"/>
      <c r="N297" s="13"/>
      <c r="O297" s="19"/>
      <c r="P297" s="76"/>
      <c r="Q297" s="14"/>
      <c r="R297" s="15"/>
      <c r="S297" s="68"/>
      <c r="T297" s="68"/>
      <c r="U297" s="68"/>
    </row>
    <row r="298" spans="1:21" x14ac:dyDescent="0.25">
      <c r="A298" s="133" t="str">
        <f t="shared" ca="1" si="41"/>
        <v/>
      </c>
      <c r="B298" s="130" t="str">
        <f t="shared" ca="1" si="42"/>
        <v/>
      </c>
      <c r="C298" s="131" t="str">
        <f t="shared" ca="1" si="43"/>
        <v/>
      </c>
      <c r="D298" s="132"/>
      <c r="E298" s="133" t="str">
        <f t="shared" ca="1" si="44"/>
        <v/>
      </c>
      <c r="F298" s="134" t="str">
        <f t="shared" ca="1" si="45"/>
        <v/>
      </c>
      <c r="G298" s="135" t="str">
        <f t="shared" ca="1" si="40"/>
        <v/>
      </c>
      <c r="H298" s="150" t="str">
        <f t="shared" ca="1" si="46"/>
        <v/>
      </c>
      <c r="I298" s="136" t="str">
        <f t="shared" ca="1" si="47"/>
        <v/>
      </c>
      <c r="J298" s="136" t="str">
        <f t="shared" ca="1" si="48"/>
        <v/>
      </c>
      <c r="L298" s="69"/>
      <c r="M298" s="29"/>
      <c r="N298" s="13"/>
      <c r="O298" s="19"/>
      <c r="P298" s="76"/>
      <c r="Q298" s="14"/>
      <c r="R298" s="15"/>
      <c r="S298" s="68"/>
      <c r="T298" s="68"/>
      <c r="U298" s="68"/>
    </row>
    <row r="299" spans="1:21" x14ac:dyDescent="0.25">
      <c r="A299" s="133" t="str">
        <f t="shared" ca="1" si="41"/>
        <v/>
      </c>
      <c r="B299" s="130" t="str">
        <f t="shared" ca="1" si="42"/>
        <v/>
      </c>
      <c r="C299" s="131" t="str">
        <f t="shared" ca="1" si="43"/>
        <v/>
      </c>
      <c r="D299" s="132"/>
      <c r="E299" s="133" t="str">
        <f t="shared" ca="1" si="44"/>
        <v/>
      </c>
      <c r="F299" s="134" t="str">
        <f t="shared" ca="1" si="45"/>
        <v/>
      </c>
      <c r="G299" s="135" t="str">
        <f t="shared" ca="1" si="40"/>
        <v/>
      </c>
      <c r="H299" s="150" t="str">
        <f t="shared" ca="1" si="46"/>
        <v/>
      </c>
      <c r="I299" s="136" t="str">
        <f t="shared" ca="1" si="47"/>
        <v/>
      </c>
      <c r="J299" s="136" t="str">
        <f t="shared" ca="1" si="48"/>
        <v/>
      </c>
      <c r="L299" s="69"/>
      <c r="M299" s="29"/>
      <c r="N299" s="13"/>
      <c r="O299" s="19"/>
      <c r="P299" s="76"/>
      <c r="Q299" s="14"/>
      <c r="R299" s="15"/>
      <c r="S299" s="68"/>
      <c r="T299" s="68"/>
      <c r="U299" s="68"/>
    </row>
    <row r="300" spans="1:21" x14ac:dyDescent="0.25">
      <c r="A300" s="133" t="str">
        <f t="shared" ca="1" si="41"/>
        <v/>
      </c>
      <c r="B300" s="130" t="str">
        <f t="shared" ca="1" si="42"/>
        <v/>
      </c>
      <c r="C300" s="131" t="str">
        <f t="shared" ca="1" si="43"/>
        <v/>
      </c>
      <c r="D300" s="132"/>
      <c r="E300" s="133" t="str">
        <f t="shared" ca="1" si="44"/>
        <v/>
      </c>
      <c r="F300" s="134" t="str">
        <f t="shared" ca="1" si="45"/>
        <v/>
      </c>
      <c r="G300" s="135" t="str">
        <f t="shared" ca="1" si="40"/>
        <v/>
      </c>
      <c r="H300" s="150" t="str">
        <f t="shared" ca="1" si="46"/>
        <v/>
      </c>
      <c r="I300" s="136" t="str">
        <f t="shared" ca="1" si="47"/>
        <v/>
      </c>
      <c r="J300" s="136" t="str">
        <f t="shared" ca="1" si="48"/>
        <v/>
      </c>
      <c r="L300" s="69"/>
      <c r="M300" s="29"/>
      <c r="N300" s="13"/>
      <c r="O300" s="19"/>
      <c r="P300" s="76"/>
      <c r="Q300" s="14"/>
      <c r="R300" s="15"/>
      <c r="S300" s="68"/>
      <c r="T300" s="68"/>
      <c r="U300" s="68"/>
    </row>
    <row r="301" spans="1:21" x14ac:dyDescent="0.25">
      <c r="A301" s="133" t="str">
        <f t="shared" ca="1" si="41"/>
        <v/>
      </c>
      <c r="B301" s="130" t="str">
        <f t="shared" ca="1" si="42"/>
        <v/>
      </c>
      <c r="C301" s="131" t="str">
        <f t="shared" ca="1" si="43"/>
        <v/>
      </c>
      <c r="D301" s="132"/>
      <c r="E301" s="133" t="str">
        <f t="shared" ca="1" si="44"/>
        <v/>
      </c>
      <c r="F301" s="134" t="str">
        <f t="shared" ca="1" si="45"/>
        <v/>
      </c>
      <c r="G301" s="135" t="str">
        <f t="shared" ca="1" si="40"/>
        <v/>
      </c>
      <c r="H301" s="150" t="str">
        <f t="shared" ca="1" si="46"/>
        <v/>
      </c>
      <c r="I301" s="136" t="str">
        <f t="shared" ca="1" si="47"/>
        <v/>
      </c>
      <c r="J301" s="136" t="str">
        <f t="shared" ca="1" si="48"/>
        <v/>
      </c>
      <c r="L301" s="69"/>
      <c r="M301" s="29"/>
      <c r="N301" s="13"/>
      <c r="O301" s="19"/>
      <c r="P301" s="76"/>
      <c r="Q301" s="14"/>
      <c r="R301" s="15"/>
      <c r="S301" s="68"/>
      <c r="T301" s="68"/>
      <c r="U301" s="68"/>
    </row>
    <row r="302" spans="1:21" x14ac:dyDescent="0.25">
      <c r="A302" s="133" t="str">
        <f t="shared" ca="1" si="41"/>
        <v/>
      </c>
      <c r="B302" s="130" t="str">
        <f t="shared" ca="1" si="42"/>
        <v/>
      </c>
      <c r="C302" s="131" t="str">
        <f t="shared" ca="1" si="43"/>
        <v/>
      </c>
      <c r="D302" s="132"/>
      <c r="E302" s="133" t="str">
        <f t="shared" ca="1" si="44"/>
        <v/>
      </c>
      <c r="F302" s="134" t="str">
        <f t="shared" ca="1" si="45"/>
        <v/>
      </c>
      <c r="G302" s="135" t="str">
        <f t="shared" ca="1" si="40"/>
        <v/>
      </c>
      <c r="H302" s="150" t="str">
        <f t="shared" ca="1" si="46"/>
        <v/>
      </c>
      <c r="I302" s="136" t="str">
        <f t="shared" ca="1" si="47"/>
        <v/>
      </c>
      <c r="J302" s="136" t="str">
        <f t="shared" ca="1" si="48"/>
        <v/>
      </c>
      <c r="L302" s="69"/>
      <c r="M302" s="29"/>
      <c r="N302" s="13"/>
      <c r="O302" s="19"/>
      <c r="P302" s="76"/>
      <c r="Q302" s="14"/>
      <c r="R302" s="15"/>
      <c r="S302" s="68"/>
      <c r="T302" s="68"/>
      <c r="U302" s="68"/>
    </row>
    <row r="303" spans="1:21" x14ac:dyDescent="0.25">
      <c r="A303" s="133" t="str">
        <f t="shared" ca="1" si="41"/>
        <v/>
      </c>
      <c r="B303" s="130" t="str">
        <f t="shared" ca="1" si="42"/>
        <v/>
      </c>
      <c r="C303" s="131" t="str">
        <f t="shared" ca="1" si="43"/>
        <v/>
      </c>
      <c r="D303" s="132"/>
      <c r="E303" s="133" t="str">
        <f t="shared" ca="1" si="44"/>
        <v/>
      </c>
      <c r="F303" s="134" t="str">
        <f t="shared" ca="1" si="45"/>
        <v/>
      </c>
      <c r="G303" s="135" t="str">
        <f t="shared" ca="1" si="40"/>
        <v/>
      </c>
      <c r="H303" s="150" t="str">
        <f t="shared" ca="1" si="46"/>
        <v/>
      </c>
      <c r="I303" s="136" t="str">
        <f t="shared" ca="1" si="47"/>
        <v/>
      </c>
      <c r="J303" s="136" t="str">
        <f t="shared" ca="1" si="48"/>
        <v/>
      </c>
      <c r="L303" s="69"/>
      <c r="M303" s="29"/>
      <c r="N303" s="13"/>
      <c r="O303" s="19"/>
      <c r="P303" s="76"/>
      <c r="Q303" s="14"/>
      <c r="R303" s="15"/>
      <c r="S303" s="68"/>
      <c r="T303" s="68"/>
      <c r="U303" s="68"/>
    </row>
    <row r="304" spans="1:21" x14ac:dyDescent="0.25">
      <c r="A304" s="133" t="str">
        <f t="shared" ca="1" si="41"/>
        <v/>
      </c>
      <c r="B304" s="130" t="str">
        <f t="shared" ca="1" si="42"/>
        <v/>
      </c>
      <c r="C304" s="131" t="str">
        <f t="shared" ca="1" si="43"/>
        <v/>
      </c>
      <c r="D304" s="132"/>
      <c r="E304" s="133" t="str">
        <f t="shared" ca="1" si="44"/>
        <v/>
      </c>
      <c r="F304" s="134" t="str">
        <f t="shared" ca="1" si="45"/>
        <v/>
      </c>
      <c r="G304" s="135" t="str">
        <f t="shared" ca="1" si="40"/>
        <v/>
      </c>
      <c r="H304" s="150" t="str">
        <f t="shared" ca="1" si="46"/>
        <v/>
      </c>
      <c r="I304" s="136" t="str">
        <f t="shared" ca="1" si="47"/>
        <v/>
      </c>
      <c r="J304" s="136" t="str">
        <f t="shared" ca="1" si="48"/>
        <v/>
      </c>
      <c r="L304" s="69"/>
      <c r="M304" s="29"/>
      <c r="N304" s="13"/>
      <c r="O304" s="19"/>
      <c r="P304" s="76"/>
      <c r="Q304" s="14"/>
      <c r="R304" s="15"/>
      <c r="S304" s="68"/>
      <c r="T304" s="68"/>
      <c r="U304" s="68"/>
    </row>
    <row r="305" spans="1:21" x14ac:dyDescent="0.25">
      <c r="A305" s="133" t="str">
        <f t="shared" ca="1" si="41"/>
        <v/>
      </c>
      <c r="B305" s="130" t="str">
        <f t="shared" ca="1" si="42"/>
        <v/>
      </c>
      <c r="C305" s="131" t="str">
        <f t="shared" ca="1" si="43"/>
        <v/>
      </c>
      <c r="D305" s="132"/>
      <c r="E305" s="133" t="str">
        <f t="shared" ca="1" si="44"/>
        <v/>
      </c>
      <c r="F305" s="134" t="str">
        <f t="shared" ca="1" si="45"/>
        <v/>
      </c>
      <c r="G305" s="135" t="str">
        <f t="shared" ca="1" si="40"/>
        <v/>
      </c>
      <c r="H305" s="150" t="str">
        <f t="shared" ca="1" si="46"/>
        <v/>
      </c>
      <c r="I305" s="136" t="str">
        <f t="shared" ca="1" si="47"/>
        <v/>
      </c>
      <c r="J305" s="136" t="str">
        <f t="shared" ca="1" si="48"/>
        <v/>
      </c>
      <c r="L305" s="69"/>
      <c r="M305" s="29"/>
      <c r="N305" s="13"/>
      <c r="O305" s="19"/>
      <c r="P305" s="76"/>
      <c r="Q305" s="14"/>
      <c r="R305" s="15"/>
      <c r="S305" s="68"/>
      <c r="T305" s="68"/>
      <c r="U305" s="68"/>
    </row>
    <row r="306" spans="1:21" x14ac:dyDescent="0.25">
      <c r="A306" s="133" t="str">
        <f t="shared" ca="1" si="41"/>
        <v/>
      </c>
      <c r="B306" s="130" t="str">
        <f t="shared" ca="1" si="42"/>
        <v/>
      </c>
      <c r="C306" s="131" t="str">
        <f t="shared" ca="1" si="43"/>
        <v/>
      </c>
      <c r="D306" s="132"/>
      <c r="E306" s="133" t="str">
        <f t="shared" ca="1" si="44"/>
        <v/>
      </c>
      <c r="F306" s="134" t="str">
        <f t="shared" ca="1" si="45"/>
        <v/>
      </c>
      <c r="G306" s="135" t="str">
        <f t="shared" ca="1" si="40"/>
        <v/>
      </c>
      <c r="H306" s="150" t="str">
        <f t="shared" ca="1" si="46"/>
        <v/>
      </c>
      <c r="I306" s="136" t="str">
        <f t="shared" ca="1" si="47"/>
        <v/>
      </c>
      <c r="J306" s="136" t="str">
        <f t="shared" ca="1" si="48"/>
        <v/>
      </c>
      <c r="L306" s="69"/>
      <c r="M306" s="29"/>
      <c r="N306" s="13"/>
      <c r="O306" s="19"/>
      <c r="P306" s="76"/>
      <c r="Q306" s="14"/>
      <c r="R306" s="15"/>
      <c r="S306" s="68"/>
      <c r="T306" s="68"/>
      <c r="U306" s="68"/>
    </row>
    <row r="307" spans="1:21" x14ac:dyDescent="0.25">
      <c r="A307" s="133" t="str">
        <f t="shared" ca="1" si="41"/>
        <v/>
      </c>
      <c r="B307" s="130" t="str">
        <f t="shared" ca="1" si="42"/>
        <v/>
      </c>
      <c r="C307" s="131" t="str">
        <f t="shared" ca="1" si="43"/>
        <v/>
      </c>
      <c r="D307" s="132"/>
      <c r="E307" s="133" t="str">
        <f t="shared" ca="1" si="44"/>
        <v/>
      </c>
      <c r="F307" s="134" t="str">
        <f t="shared" ca="1" si="45"/>
        <v/>
      </c>
      <c r="G307" s="135" t="str">
        <f t="shared" ca="1" si="40"/>
        <v/>
      </c>
      <c r="H307" s="150" t="str">
        <f t="shared" ca="1" si="46"/>
        <v/>
      </c>
      <c r="I307" s="136" t="str">
        <f t="shared" ca="1" si="47"/>
        <v/>
      </c>
      <c r="J307" s="136" t="str">
        <f t="shared" ca="1" si="48"/>
        <v/>
      </c>
      <c r="L307" s="69"/>
      <c r="M307" s="29"/>
      <c r="N307" s="13"/>
      <c r="O307" s="19"/>
      <c r="P307" s="76"/>
      <c r="Q307" s="14"/>
      <c r="R307" s="15"/>
      <c r="S307" s="68"/>
      <c r="T307" s="68"/>
      <c r="U307" s="68"/>
    </row>
    <row r="308" spans="1:21" x14ac:dyDescent="0.25">
      <c r="A308" s="133" t="str">
        <f t="shared" ca="1" si="41"/>
        <v/>
      </c>
      <c r="B308" s="130" t="str">
        <f t="shared" ca="1" si="42"/>
        <v/>
      </c>
      <c r="C308" s="131" t="str">
        <f t="shared" ca="1" si="43"/>
        <v/>
      </c>
      <c r="D308" s="132"/>
      <c r="E308" s="133" t="str">
        <f t="shared" ca="1" si="44"/>
        <v/>
      </c>
      <c r="F308" s="134" t="str">
        <f t="shared" ca="1" si="45"/>
        <v/>
      </c>
      <c r="G308" s="135" t="str">
        <f t="shared" ca="1" si="40"/>
        <v/>
      </c>
      <c r="H308" s="150" t="str">
        <f t="shared" ca="1" si="46"/>
        <v/>
      </c>
      <c r="I308" s="136" t="str">
        <f t="shared" ca="1" si="47"/>
        <v/>
      </c>
      <c r="J308" s="136" t="str">
        <f t="shared" ca="1" si="48"/>
        <v/>
      </c>
      <c r="L308" s="69"/>
      <c r="M308" s="29"/>
      <c r="N308" s="13"/>
      <c r="O308" s="19"/>
      <c r="P308" s="76"/>
      <c r="Q308" s="14"/>
      <c r="R308" s="15"/>
      <c r="S308" s="68"/>
      <c r="T308" s="68"/>
      <c r="U308" s="68"/>
    </row>
    <row r="309" spans="1:21" x14ac:dyDescent="0.25">
      <c r="A309" s="133" t="str">
        <f t="shared" ca="1" si="41"/>
        <v/>
      </c>
      <c r="B309" s="130" t="str">
        <f t="shared" ca="1" si="42"/>
        <v/>
      </c>
      <c r="C309" s="131" t="str">
        <f t="shared" ca="1" si="43"/>
        <v/>
      </c>
      <c r="D309" s="132"/>
      <c r="E309" s="133" t="str">
        <f t="shared" ca="1" si="44"/>
        <v/>
      </c>
      <c r="F309" s="134" t="str">
        <f t="shared" ca="1" si="45"/>
        <v/>
      </c>
      <c r="G309" s="135" t="str">
        <f t="shared" ca="1" si="40"/>
        <v/>
      </c>
      <c r="H309" s="150" t="str">
        <f t="shared" ca="1" si="46"/>
        <v/>
      </c>
      <c r="I309" s="136" t="str">
        <f t="shared" ca="1" si="47"/>
        <v/>
      </c>
      <c r="J309" s="136" t="str">
        <f t="shared" ca="1" si="48"/>
        <v/>
      </c>
      <c r="L309" s="69"/>
      <c r="M309" s="29"/>
      <c r="N309" s="13"/>
      <c r="O309" s="19"/>
      <c r="P309" s="76"/>
      <c r="Q309" s="14"/>
      <c r="R309" s="15"/>
      <c r="S309" s="68"/>
      <c r="T309" s="68"/>
      <c r="U309" s="68"/>
    </row>
    <row r="310" spans="1:21" x14ac:dyDescent="0.25">
      <c r="A310" s="133" t="str">
        <f t="shared" ca="1" si="41"/>
        <v/>
      </c>
      <c r="B310" s="130" t="str">
        <f t="shared" ca="1" si="42"/>
        <v/>
      </c>
      <c r="C310" s="131" t="str">
        <f t="shared" ca="1" si="43"/>
        <v/>
      </c>
      <c r="D310" s="132"/>
      <c r="E310" s="133" t="str">
        <f t="shared" ca="1" si="44"/>
        <v/>
      </c>
      <c r="F310" s="134" t="str">
        <f t="shared" ca="1" si="45"/>
        <v/>
      </c>
      <c r="G310" s="135" t="str">
        <f t="shared" ca="1" si="40"/>
        <v/>
      </c>
      <c r="H310" s="150" t="str">
        <f t="shared" ca="1" si="46"/>
        <v/>
      </c>
      <c r="I310" s="136" t="str">
        <f t="shared" ca="1" si="47"/>
        <v/>
      </c>
      <c r="J310" s="136" t="str">
        <f t="shared" ca="1" si="48"/>
        <v/>
      </c>
      <c r="L310" s="69"/>
      <c r="M310" s="29"/>
      <c r="N310" s="13"/>
      <c r="O310" s="19"/>
      <c r="P310" s="76"/>
      <c r="Q310" s="14"/>
      <c r="R310" s="15"/>
      <c r="S310" s="68"/>
      <c r="T310" s="68"/>
      <c r="U310" s="68"/>
    </row>
    <row r="311" spans="1:21" x14ac:dyDescent="0.25">
      <c r="A311" s="133" t="str">
        <f t="shared" ca="1" si="41"/>
        <v/>
      </c>
      <c r="B311" s="130" t="str">
        <f t="shared" ca="1" si="42"/>
        <v/>
      </c>
      <c r="C311" s="131" t="str">
        <f t="shared" ca="1" si="43"/>
        <v/>
      </c>
      <c r="D311" s="132"/>
      <c r="E311" s="133" t="str">
        <f t="shared" ca="1" si="44"/>
        <v/>
      </c>
      <c r="F311" s="134" t="str">
        <f t="shared" ca="1" si="45"/>
        <v/>
      </c>
      <c r="G311" s="135" t="str">
        <f t="shared" ca="1" si="40"/>
        <v/>
      </c>
      <c r="H311" s="150" t="str">
        <f t="shared" ca="1" si="46"/>
        <v/>
      </c>
      <c r="I311" s="136" t="str">
        <f t="shared" ca="1" si="47"/>
        <v/>
      </c>
      <c r="J311" s="136" t="str">
        <f t="shared" ca="1" si="48"/>
        <v/>
      </c>
      <c r="L311" s="69"/>
      <c r="M311" s="29"/>
      <c r="N311" s="13"/>
      <c r="O311" s="19"/>
      <c r="P311" s="76"/>
      <c r="Q311" s="14"/>
      <c r="R311" s="15"/>
      <c r="S311" s="68"/>
      <c r="T311" s="68"/>
      <c r="U311" s="68"/>
    </row>
    <row r="312" spans="1:21" x14ac:dyDescent="0.25">
      <c r="A312" s="133" t="str">
        <f t="shared" ca="1" si="41"/>
        <v/>
      </c>
      <c r="B312" s="130" t="str">
        <f t="shared" ca="1" si="42"/>
        <v/>
      </c>
      <c r="C312" s="131" t="str">
        <f t="shared" ca="1" si="43"/>
        <v/>
      </c>
      <c r="D312" s="132"/>
      <c r="E312" s="133" t="str">
        <f t="shared" ca="1" si="44"/>
        <v/>
      </c>
      <c r="F312" s="134" t="str">
        <f t="shared" ca="1" si="45"/>
        <v/>
      </c>
      <c r="G312" s="135" t="str">
        <f t="shared" ca="1" si="40"/>
        <v/>
      </c>
      <c r="H312" s="150" t="str">
        <f t="shared" ca="1" si="46"/>
        <v/>
      </c>
      <c r="I312" s="136" t="str">
        <f t="shared" ca="1" si="47"/>
        <v/>
      </c>
      <c r="J312" s="136" t="str">
        <f t="shared" ca="1" si="48"/>
        <v/>
      </c>
      <c r="L312" s="69"/>
      <c r="M312" s="29"/>
      <c r="N312" s="13"/>
      <c r="O312" s="19"/>
      <c r="P312" s="76"/>
      <c r="Q312" s="14"/>
      <c r="R312" s="15"/>
      <c r="S312" s="68"/>
      <c r="T312" s="68"/>
      <c r="U312" s="68"/>
    </row>
    <row r="313" spans="1:21" x14ac:dyDescent="0.25">
      <c r="A313" s="133" t="str">
        <f t="shared" ca="1" si="41"/>
        <v/>
      </c>
      <c r="B313" s="130" t="str">
        <f t="shared" ca="1" si="42"/>
        <v/>
      </c>
      <c r="C313" s="131" t="str">
        <f t="shared" ca="1" si="43"/>
        <v/>
      </c>
      <c r="D313" s="132"/>
      <c r="E313" s="133" t="str">
        <f t="shared" ca="1" si="44"/>
        <v/>
      </c>
      <c r="F313" s="134" t="str">
        <f t="shared" ca="1" si="45"/>
        <v/>
      </c>
      <c r="G313" s="135" t="str">
        <f t="shared" ca="1" si="40"/>
        <v/>
      </c>
      <c r="H313" s="150" t="str">
        <f t="shared" ca="1" si="46"/>
        <v/>
      </c>
      <c r="I313" s="136" t="str">
        <f t="shared" ca="1" si="47"/>
        <v/>
      </c>
      <c r="J313" s="136" t="str">
        <f t="shared" ca="1" si="48"/>
        <v/>
      </c>
      <c r="L313" s="69"/>
      <c r="M313" s="29"/>
      <c r="N313" s="13"/>
      <c r="O313" s="19"/>
      <c r="P313" s="76"/>
      <c r="Q313" s="14"/>
      <c r="R313" s="15"/>
      <c r="S313" s="68"/>
      <c r="T313" s="68"/>
      <c r="U313" s="68"/>
    </row>
    <row r="314" spans="1:21" x14ac:dyDescent="0.25">
      <c r="A314" s="133" t="str">
        <f t="shared" ca="1" si="41"/>
        <v/>
      </c>
      <c r="B314" s="130" t="str">
        <f t="shared" ca="1" si="42"/>
        <v/>
      </c>
      <c r="C314" s="131" t="str">
        <f t="shared" ca="1" si="43"/>
        <v/>
      </c>
      <c r="D314" s="132"/>
      <c r="E314" s="133" t="str">
        <f t="shared" ca="1" si="44"/>
        <v/>
      </c>
      <c r="F314" s="134" t="str">
        <f t="shared" ca="1" si="45"/>
        <v/>
      </c>
      <c r="G314" s="135" t="str">
        <f t="shared" ca="1" si="40"/>
        <v/>
      </c>
      <c r="H314" s="150" t="str">
        <f t="shared" ca="1" si="46"/>
        <v/>
      </c>
      <c r="I314" s="136" t="str">
        <f t="shared" ca="1" si="47"/>
        <v/>
      </c>
      <c r="J314" s="136" t="str">
        <f t="shared" ca="1" si="48"/>
        <v/>
      </c>
      <c r="L314" s="69"/>
      <c r="M314" s="29"/>
      <c r="N314" s="13"/>
      <c r="O314" s="19"/>
      <c r="P314" s="76"/>
      <c r="Q314" s="14"/>
      <c r="R314" s="15"/>
      <c r="S314" s="68"/>
      <c r="T314" s="68"/>
      <c r="U314" s="68"/>
    </row>
    <row r="315" spans="1:21" x14ac:dyDescent="0.25">
      <c r="A315" s="133" t="str">
        <f t="shared" ca="1" si="41"/>
        <v/>
      </c>
      <c r="B315" s="130" t="str">
        <f t="shared" ca="1" si="42"/>
        <v/>
      </c>
      <c r="C315" s="131" t="str">
        <f t="shared" ca="1" si="43"/>
        <v/>
      </c>
      <c r="D315" s="132"/>
      <c r="E315" s="133" t="str">
        <f t="shared" ca="1" si="44"/>
        <v/>
      </c>
      <c r="F315" s="134" t="str">
        <f t="shared" ca="1" si="45"/>
        <v/>
      </c>
      <c r="G315" s="135" t="str">
        <f t="shared" ca="1" si="40"/>
        <v/>
      </c>
      <c r="H315" s="150" t="str">
        <f t="shared" ca="1" si="46"/>
        <v/>
      </c>
      <c r="I315" s="136" t="str">
        <f t="shared" ca="1" si="47"/>
        <v/>
      </c>
      <c r="J315" s="136" t="str">
        <f t="shared" ca="1" si="48"/>
        <v/>
      </c>
      <c r="L315" s="69"/>
      <c r="M315" s="29"/>
      <c r="N315" s="13"/>
      <c r="O315" s="19"/>
      <c r="P315" s="76"/>
      <c r="Q315" s="14"/>
      <c r="R315" s="15"/>
      <c r="S315" s="68"/>
      <c r="T315" s="68"/>
      <c r="U315" s="68"/>
    </row>
    <row r="316" spans="1:21" x14ac:dyDescent="0.25">
      <c r="A316" s="133" t="str">
        <f t="shared" ca="1" si="41"/>
        <v/>
      </c>
      <c r="B316" s="130" t="str">
        <f t="shared" ca="1" si="42"/>
        <v/>
      </c>
      <c r="C316" s="131" t="str">
        <f t="shared" ca="1" si="43"/>
        <v/>
      </c>
      <c r="D316" s="132"/>
      <c r="E316" s="133" t="str">
        <f t="shared" ca="1" si="44"/>
        <v/>
      </c>
      <c r="F316" s="134" t="str">
        <f t="shared" ca="1" si="45"/>
        <v/>
      </c>
      <c r="G316" s="135" t="str">
        <f t="shared" ca="1" si="40"/>
        <v/>
      </c>
      <c r="H316" s="150" t="str">
        <f t="shared" ca="1" si="46"/>
        <v/>
      </c>
      <c r="I316" s="136" t="str">
        <f t="shared" ca="1" si="47"/>
        <v/>
      </c>
      <c r="J316" s="136" t="str">
        <f t="shared" ca="1" si="48"/>
        <v/>
      </c>
      <c r="L316" s="69"/>
      <c r="M316" s="29"/>
      <c r="N316" s="13"/>
      <c r="O316" s="19"/>
      <c r="P316" s="76"/>
      <c r="Q316" s="14"/>
      <c r="R316" s="15"/>
      <c r="S316" s="68"/>
      <c r="T316" s="68"/>
      <c r="U316" s="68"/>
    </row>
    <row r="317" spans="1:21" x14ac:dyDescent="0.25">
      <c r="A317" s="133" t="str">
        <f t="shared" ca="1" si="41"/>
        <v/>
      </c>
      <c r="B317" s="130" t="str">
        <f t="shared" ca="1" si="42"/>
        <v/>
      </c>
      <c r="C317" s="131" t="str">
        <f t="shared" ca="1" si="43"/>
        <v/>
      </c>
      <c r="D317" s="132"/>
      <c r="E317" s="133" t="str">
        <f t="shared" ca="1" si="44"/>
        <v/>
      </c>
      <c r="F317" s="134" t="str">
        <f t="shared" ca="1" si="45"/>
        <v/>
      </c>
      <c r="G317" s="135" t="str">
        <f t="shared" ca="1" si="40"/>
        <v/>
      </c>
      <c r="H317" s="150" t="str">
        <f t="shared" ca="1" si="46"/>
        <v/>
      </c>
      <c r="I317" s="136" t="str">
        <f t="shared" ca="1" si="47"/>
        <v/>
      </c>
      <c r="J317" s="136" t="str">
        <f t="shared" ca="1" si="48"/>
        <v/>
      </c>
      <c r="L317" s="69"/>
      <c r="M317" s="29"/>
      <c r="N317" s="13"/>
      <c r="O317" s="19"/>
      <c r="P317" s="76"/>
      <c r="Q317" s="14"/>
      <c r="R317" s="15"/>
      <c r="S317" s="68"/>
      <c r="T317" s="68"/>
      <c r="U317" s="68"/>
    </row>
    <row r="318" spans="1:21" x14ac:dyDescent="0.25">
      <c r="A318" s="133" t="str">
        <f t="shared" ca="1" si="41"/>
        <v/>
      </c>
      <c r="B318" s="130" t="str">
        <f t="shared" ca="1" si="42"/>
        <v/>
      </c>
      <c r="C318" s="131" t="str">
        <f t="shared" ca="1" si="43"/>
        <v/>
      </c>
      <c r="D318" s="132"/>
      <c r="E318" s="133" t="str">
        <f t="shared" ca="1" si="44"/>
        <v/>
      </c>
      <c r="F318" s="134" t="str">
        <f t="shared" ca="1" si="45"/>
        <v/>
      </c>
      <c r="G318" s="135" t="str">
        <f t="shared" ca="1" si="40"/>
        <v/>
      </c>
      <c r="H318" s="150" t="str">
        <f t="shared" ca="1" si="46"/>
        <v/>
      </c>
      <c r="I318" s="136" t="str">
        <f t="shared" ca="1" si="47"/>
        <v/>
      </c>
      <c r="J318" s="136" t="str">
        <f t="shared" ca="1" si="48"/>
        <v/>
      </c>
      <c r="L318" s="69"/>
      <c r="M318" s="29"/>
      <c r="N318" s="13"/>
      <c r="O318" s="19"/>
      <c r="P318" s="76"/>
      <c r="Q318" s="14"/>
      <c r="R318" s="15"/>
      <c r="S318" s="68"/>
      <c r="T318" s="68"/>
      <c r="U318" s="68"/>
    </row>
    <row r="319" spans="1:21" x14ac:dyDescent="0.25">
      <c r="A319" s="133" t="str">
        <f t="shared" ca="1" si="41"/>
        <v/>
      </c>
      <c r="B319" s="130" t="str">
        <f t="shared" ca="1" si="42"/>
        <v/>
      </c>
      <c r="C319" s="131" t="str">
        <f t="shared" ca="1" si="43"/>
        <v/>
      </c>
      <c r="D319" s="132"/>
      <c r="E319" s="133" t="str">
        <f t="shared" ca="1" si="44"/>
        <v/>
      </c>
      <c r="F319" s="134" t="str">
        <f t="shared" ca="1" si="45"/>
        <v/>
      </c>
      <c r="G319" s="135" t="str">
        <f t="shared" ca="1" si="40"/>
        <v/>
      </c>
      <c r="H319" s="150" t="str">
        <f t="shared" ca="1" si="46"/>
        <v/>
      </c>
      <c r="I319" s="136" t="str">
        <f t="shared" ca="1" si="47"/>
        <v/>
      </c>
      <c r="J319" s="136" t="str">
        <f t="shared" ca="1" si="48"/>
        <v/>
      </c>
      <c r="L319" s="69"/>
      <c r="M319" s="29"/>
      <c r="N319" s="13"/>
      <c r="O319" s="19"/>
      <c r="P319" s="76"/>
      <c r="Q319" s="14"/>
      <c r="R319" s="15"/>
      <c r="S319" s="68"/>
      <c r="T319" s="68"/>
      <c r="U319" s="68"/>
    </row>
    <row r="320" spans="1:21" x14ac:dyDescent="0.25">
      <c r="A320" s="133" t="str">
        <f t="shared" ca="1" si="41"/>
        <v/>
      </c>
      <c r="B320" s="130" t="str">
        <f t="shared" ca="1" si="42"/>
        <v/>
      </c>
      <c r="C320" s="131" t="str">
        <f t="shared" ca="1" si="43"/>
        <v/>
      </c>
      <c r="D320" s="132"/>
      <c r="E320" s="133" t="str">
        <f t="shared" ca="1" si="44"/>
        <v/>
      </c>
      <c r="F320" s="134" t="str">
        <f t="shared" ca="1" si="45"/>
        <v/>
      </c>
      <c r="G320" s="135" t="str">
        <f t="shared" ca="1" si="40"/>
        <v/>
      </c>
      <c r="H320" s="150" t="str">
        <f t="shared" ca="1" si="46"/>
        <v/>
      </c>
      <c r="I320" s="136" t="str">
        <f t="shared" ca="1" si="47"/>
        <v/>
      </c>
      <c r="J320" s="136" t="str">
        <f t="shared" ca="1" si="48"/>
        <v/>
      </c>
      <c r="L320" s="69"/>
      <c r="M320" s="29"/>
      <c r="N320" s="13"/>
      <c r="O320" s="19"/>
      <c r="P320" s="76"/>
      <c r="Q320" s="14"/>
      <c r="R320" s="15"/>
      <c r="S320" s="68"/>
      <c r="T320" s="68"/>
      <c r="U320" s="68"/>
    </row>
    <row r="321" spans="1:21" x14ac:dyDescent="0.25">
      <c r="A321" s="133" t="str">
        <f t="shared" ca="1" si="41"/>
        <v/>
      </c>
      <c r="B321" s="130" t="str">
        <f t="shared" ca="1" si="42"/>
        <v/>
      </c>
      <c r="C321" s="131" t="str">
        <f t="shared" ca="1" si="43"/>
        <v/>
      </c>
      <c r="D321" s="132"/>
      <c r="E321" s="133" t="str">
        <f t="shared" ca="1" si="44"/>
        <v/>
      </c>
      <c r="F321" s="134" t="str">
        <f t="shared" ca="1" si="45"/>
        <v/>
      </c>
      <c r="G321" s="135" t="str">
        <f t="shared" ca="1" si="40"/>
        <v/>
      </c>
      <c r="H321" s="150" t="str">
        <f t="shared" ca="1" si="46"/>
        <v/>
      </c>
      <c r="I321" s="136" t="str">
        <f t="shared" ca="1" si="47"/>
        <v/>
      </c>
      <c r="J321" s="136" t="str">
        <f t="shared" ca="1" si="48"/>
        <v/>
      </c>
      <c r="L321" s="69"/>
      <c r="M321" s="29"/>
      <c r="N321" s="13"/>
      <c r="O321" s="19"/>
      <c r="P321" s="76"/>
      <c r="Q321" s="14"/>
      <c r="R321" s="15"/>
      <c r="S321" s="68"/>
      <c r="T321" s="68"/>
      <c r="U321" s="68"/>
    </row>
    <row r="322" spans="1:21" x14ac:dyDescent="0.25">
      <c r="A322" s="133" t="str">
        <f t="shared" ca="1" si="41"/>
        <v/>
      </c>
      <c r="B322" s="130" t="str">
        <f t="shared" ca="1" si="42"/>
        <v/>
      </c>
      <c r="C322" s="131" t="str">
        <f t="shared" ca="1" si="43"/>
        <v/>
      </c>
      <c r="D322" s="132"/>
      <c r="E322" s="133" t="str">
        <f t="shared" ca="1" si="44"/>
        <v/>
      </c>
      <c r="F322" s="134" t="str">
        <f t="shared" ca="1" si="45"/>
        <v/>
      </c>
      <c r="G322" s="135" t="str">
        <f t="shared" ca="1" si="40"/>
        <v/>
      </c>
      <c r="H322" s="150" t="str">
        <f t="shared" ca="1" si="46"/>
        <v/>
      </c>
      <c r="I322" s="136" t="str">
        <f t="shared" ca="1" si="47"/>
        <v/>
      </c>
      <c r="J322" s="136" t="str">
        <f t="shared" ca="1" si="48"/>
        <v/>
      </c>
      <c r="L322" s="69"/>
      <c r="M322" s="29"/>
      <c r="N322" s="13"/>
      <c r="O322" s="19"/>
      <c r="P322" s="76"/>
      <c r="Q322" s="14"/>
      <c r="R322" s="15"/>
      <c r="S322" s="68"/>
      <c r="T322" s="68"/>
      <c r="U322" s="68"/>
    </row>
    <row r="323" spans="1:21" x14ac:dyDescent="0.25">
      <c r="A323" s="133" t="str">
        <f t="shared" ca="1" si="41"/>
        <v/>
      </c>
      <c r="B323" s="130" t="str">
        <f t="shared" ca="1" si="42"/>
        <v/>
      </c>
      <c r="C323" s="131" t="str">
        <f t="shared" ca="1" si="43"/>
        <v/>
      </c>
      <c r="D323" s="132"/>
      <c r="E323" s="133" t="str">
        <f t="shared" ca="1" si="44"/>
        <v/>
      </c>
      <c r="F323" s="134" t="str">
        <f t="shared" ca="1" si="45"/>
        <v/>
      </c>
      <c r="G323" s="135" t="str">
        <f t="shared" ca="1" si="40"/>
        <v/>
      </c>
      <c r="H323" s="150" t="str">
        <f t="shared" ca="1" si="46"/>
        <v/>
      </c>
      <c r="I323" s="136" t="str">
        <f t="shared" ca="1" si="47"/>
        <v/>
      </c>
      <c r="J323" s="136" t="str">
        <f t="shared" ca="1" si="48"/>
        <v/>
      </c>
      <c r="L323" s="69"/>
      <c r="M323" s="29"/>
      <c r="N323" s="13"/>
      <c r="O323" s="19"/>
      <c r="P323" s="76"/>
      <c r="Q323" s="14"/>
      <c r="R323" s="15"/>
      <c r="S323" s="68"/>
      <c r="T323" s="68"/>
      <c r="U323" s="68"/>
    </row>
    <row r="324" spans="1:21" x14ac:dyDescent="0.25">
      <c r="A324" s="133" t="str">
        <f t="shared" ca="1" si="41"/>
        <v/>
      </c>
      <c r="B324" s="130" t="str">
        <f t="shared" ca="1" si="42"/>
        <v/>
      </c>
      <c r="C324" s="131" t="str">
        <f t="shared" ca="1" si="43"/>
        <v/>
      </c>
      <c r="D324" s="132"/>
      <c r="E324" s="133" t="str">
        <f t="shared" ca="1" si="44"/>
        <v/>
      </c>
      <c r="F324" s="134" t="str">
        <f t="shared" ca="1" si="45"/>
        <v/>
      </c>
      <c r="G324" s="135" t="str">
        <f t="shared" ca="1" si="40"/>
        <v/>
      </c>
      <c r="H324" s="150" t="str">
        <f t="shared" ca="1" si="46"/>
        <v/>
      </c>
      <c r="I324" s="136" t="str">
        <f t="shared" ca="1" si="47"/>
        <v/>
      </c>
      <c r="J324" s="136" t="str">
        <f t="shared" ca="1" si="48"/>
        <v/>
      </c>
      <c r="L324" s="69"/>
      <c r="M324" s="29"/>
      <c r="N324" s="13"/>
      <c r="O324" s="19"/>
      <c r="P324" s="76"/>
      <c r="Q324" s="14"/>
      <c r="R324" s="15"/>
      <c r="S324" s="68"/>
      <c r="T324" s="68"/>
      <c r="U324" s="68"/>
    </row>
    <row r="325" spans="1:21" x14ac:dyDescent="0.25">
      <c r="A325" s="133" t="str">
        <f t="shared" ca="1" si="41"/>
        <v/>
      </c>
      <c r="B325" s="130" t="str">
        <f t="shared" ca="1" si="42"/>
        <v/>
      </c>
      <c r="C325" s="131" t="str">
        <f t="shared" ca="1" si="43"/>
        <v/>
      </c>
      <c r="D325" s="132"/>
      <c r="E325" s="133" t="str">
        <f t="shared" ca="1" si="44"/>
        <v/>
      </c>
      <c r="F325" s="134" t="str">
        <f t="shared" ca="1" si="45"/>
        <v/>
      </c>
      <c r="G325" s="135" t="str">
        <f t="shared" ca="1" si="40"/>
        <v/>
      </c>
      <c r="H325" s="150" t="str">
        <f t="shared" ca="1" si="46"/>
        <v/>
      </c>
      <c r="I325" s="136" t="str">
        <f t="shared" ca="1" si="47"/>
        <v/>
      </c>
      <c r="J325" s="136" t="str">
        <f t="shared" ca="1" si="48"/>
        <v/>
      </c>
      <c r="L325" s="69"/>
      <c r="M325" s="29"/>
      <c r="N325" s="13"/>
      <c r="O325" s="19"/>
      <c r="P325" s="76"/>
      <c r="Q325" s="14"/>
      <c r="R325" s="15"/>
      <c r="S325" s="68"/>
      <c r="T325" s="68"/>
      <c r="U325" s="68"/>
    </row>
    <row r="326" spans="1:21" x14ac:dyDescent="0.25">
      <c r="A326" s="133" t="str">
        <f t="shared" ca="1" si="41"/>
        <v/>
      </c>
      <c r="B326" s="130" t="str">
        <f t="shared" ca="1" si="42"/>
        <v/>
      </c>
      <c r="C326" s="131" t="str">
        <f t="shared" ca="1" si="43"/>
        <v/>
      </c>
      <c r="D326" s="132"/>
      <c r="E326" s="133" t="str">
        <f t="shared" ca="1" si="44"/>
        <v/>
      </c>
      <c r="F326" s="134" t="str">
        <f t="shared" ca="1" si="45"/>
        <v/>
      </c>
      <c r="G326" s="135" t="str">
        <f t="shared" ca="1" si="40"/>
        <v/>
      </c>
      <c r="H326" s="150" t="str">
        <f t="shared" ca="1" si="46"/>
        <v/>
      </c>
      <c r="I326" s="136" t="str">
        <f t="shared" ca="1" si="47"/>
        <v/>
      </c>
      <c r="J326" s="136" t="str">
        <f t="shared" ca="1" si="48"/>
        <v/>
      </c>
      <c r="L326" s="69"/>
      <c r="M326" s="29"/>
      <c r="N326" s="13"/>
      <c r="O326" s="19"/>
      <c r="P326" s="76"/>
      <c r="Q326" s="14"/>
      <c r="R326" s="15"/>
      <c r="S326" s="68"/>
      <c r="T326" s="68"/>
      <c r="U326" s="68"/>
    </row>
    <row r="327" spans="1:21" x14ac:dyDescent="0.25">
      <c r="A327" s="133" t="str">
        <f t="shared" ca="1" si="41"/>
        <v/>
      </c>
      <c r="B327" s="130" t="str">
        <f t="shared" ca="1" si="42"/>
        <v/>
      </c>
      <c r="C327" s="131" t="str">
        <f t="shared" ca="1" si="43"/>
        <v/>
      </c>
      <c r="D327" s="132"/>
      <c r="E327" s="133" t="str">
        <f t="shared" ca="1" si="44"/>
        <v/>
      </c>
      <c r="F327" s="134" t="str">
        <f t="shared" ca="1" si="45"/>
        <v/>
      </c>
      <c r="G327" s="135" t="str">
        <f t="shared" ca="1" si="40"/>
        <v/>
      </c>
      <c r="H327" s="150" t="str">
        <f t="shared" ca="1" si="46"/>
        <v/>
      </c>
      <c r="I327" s="136" t="str">
        <f t="shared" ca="1" si="47"/>
        <v/>
      </c>
      <c r="J327" s="136" t="str">
        <f t="shared" ca="1" si="48"/>
        <v/>
      </c>
      <c r="L327" s="69"/>
      <c r="M327" s="29"/>
      <c r="N327" s="13"/>
      <c r="O327" s="19"/>
      <c r="P327" s="76"/>
      <c r="Q327" s="14"/>
      <c r="R327" s="15"/>
      <c r="S327" s="68"/>
      <c r="T327" s="68"/>
      <c r="U327" s="68"/>
    </row>
    <row r="328" spans="1:21" x14ac:dyDescent="0.25">
      <c r="A328" s="133" t="str">
        <f t="shared" ca="1" si="41"/>
        <v/>
      </c>
      <c r="B328" s="130" t="str">
        <f t="shared" ca="1" si="42"/>
        <v/>
      </c>
      <c r="C328" s="131" t="str">
        <f t="shared" ca="1" si="43"/>
        <v/>
      </c>
      <c r="D328" s="132"/>
      <c r="E328" s="133" t="str">
        <f t="shared" ca="1" si="44"/>
        <v/>
      </c>
      <c r="F328" s="134" t="str">
        <f t="shared" ca="1" si="45"/>
        <v/>
      </c>
      <c r="G328" s="135" t="str">
        <f t="shared" ref="G328:G391" ca="1" si="49">IF(OR(ISBLANK(INDIRECT("L"&amp;ROW())),ISBLANK(INDIRECT("M"&amp;ROW())),ISBLANK(APP_Datum_ab)),"",APP_Datum_ab)</f>
        <v/>
      </c>
      <c r="H328" s="150" t="str">
        <f t="shared" ca="1" si="46"/>
        <v/>
      </c>
      <c r="I328" s="136" t="str">
        <f t="shared" ca="1" si="47"/>
        <v/>
      </c>
      <c r="J328" s="136" t="str">
        <f t="shared" ca="1" si="48"/>
        <v/>
      </c>
      <c r="L328" s="69"/>
      <c r="M328" s="29"/>
      <c r="N328" s="13"/>
      <c r="O328" s="19"/>
      <c r="P328" s="76"/>
      <c r="Q328" s="14"/>
      <c r="R328" s="15"/>
      <c r="S328" s="68"/>
      <c r="T328" s="68"/>
      <c r="U328" s="68"/>
    </row>
    <row r="329" spans="1:21" x14ac:dyDescent="0.25">
      <c r="A329" s="133" t="str">
        <f t="shared" ca="1" si="41"/>
        <v/>
      </c>
      <c r="B329" s="130" t="str">
        <f t="shared" ca="1" si="42"/>
        <v/>
      </c>
      <c r="C329" s="131" t="str">
        <f t="shared" ca="1" si="43"/>
        <v/>
      </c>
      <c r="D329" s="132"/>
      <c r="E329" s="133" t="str">
        <f t="shared" ca="1" si="44"/>
        <v/>
      </c>
      <c r="F329" s="134" t="str">
        <f t="shared" ca="1" si="45"/>
        <v/>
      </c>
      <c r="G329" s="135" t="str">
        <f t="shared" ca="1" si="49"/>
        <v/>
      </c>
      <c r="H329" s="150" t="str">
        <f t="shared" ca="1" si="46"/>
        <v/>
      </c>
      <c r="I329" s="136" t="str">
        <f t="shared" ca="1" si="47"/>
        <v/>
      </c>
      <c r="J329" s="136" t="str">
        <f t="shared" ca="1" si="48"/>
        <v/>
      </c>
      <c r="L329" s="69"/>
      <c r="M329" s="29"/>
      <c r="N329" s="13"/>
      <c r="O329" s="19"/>
      <c r="P329" s="76"/>
      <c r="Q329" s="14"/>
      <c r="R329" s="15"/>
      <c r="S329" s="68"/>
      <c r="T329" s="68"/>
      <c r="U329" s="68"/>
    </row>
    <row r="330" spans="1:21" x14ac:dyDescent="0.25">
      <c r="A330" s="133" t="str">
        <f t="shared" ref="A330:A393" ca="1" si="50">IF(INDIRECT("J"&amp;ROW())="","",INDIRECT("L"&amp;ROW()))</f>
        <v/>
      </c>
      <c r="B330" s="130" t="str">
        <f t="shared" ref="B330:B393" ca="1" si="51">IF(OR(INDIRECT("J"&amp;ROW())="",ISBLANK(INDIRECT("O"&amp;ROW()))),"",INDIRECT("O"&amp;ROW()))</f>
        <v/>
      </c>
      <c r="C330" s="131" t="str">
        <f t="shared" ref="C330:C393" ca="1" si="52">IF(OR(INDIRECT("J"&amp;ROW())="",ISBLANK(INDIRECT("n"&amp;ROW()))),"",INDIRECT("n"&amp;ROW()))</f>
        <v/>
      </c>
      <c r="D330" s="132"/>
      <c r="E330" s="133" t="str">
        <f t="shared" ref="E330:E393" ca="1" si="53">IF(OR(ISBLANK(INDIRECT("L"&amp;ROW())),ISBLANK(INDIRECT("M"&amp;ROW()))),"",INDIRECT("L"&amp;ROW()))</f>
        <v/>
      </c>
      <c r="F330" s="134" t="str">
        <f t="shared" ref="F330:F393" ca="1" si="54">IF(OR(ISBLANK(INDIRECT("L"&amp;ROW())),ISBLANK(INDIRECT("M"&amp;ROW()))),"",INDIRECT("O"&amp;ROW()))</f>
        <v/>
      </c>
      <c r="G330" s="135" t="str">
        <f t="shared" ca="1" si="49"/>
        <v/>
      </c>
      <c r="H330" s="150" t="str">
        <f t="shared" ref="H330:H393" ca="1" si="55">IF(OR(ISBLANK(INDIRECT("L"&amp;ROW())),ISBLANK(INDIRECT("M"&amp;ROW()))),"",INDIRECT("p"&amp;ROW()))</f>
        <v/>
      </c>
      <c r="I330" s="136" t="str">
        <f t="shared" ref="I330:I393" ca="1" si="56">IF(OR(ISBLANK(INDIRECT("L"&amp;ROW())),ISBLANK(INDIRECT("M"&amp;ROW()))),"",INDIRECT("m"&amp;ROW()))</f>
        <v/>
      </c>
      <c r="J330" s="136" t="str">
        <f t="shared" ref="J330:J393" ca="1" si="57">IF(OR(ISBLANK(INDIRECT("L"&amp;ROW())),ISBLANK(INDIRECT("M"&amp;ROW()))),"", IF(INDIRECT("m"&amp;ROW())=INDIRECT("p"&amp;ROW()),"",INDIRECT("p"&amp;ROW())-INDIRECT("m"&amp;ROW())))</f>
        <v/>
      </c>
      <c r="L330" s="69"/>
      <c r="M330" s="29"/>
      <c r="N330" s="13"/>
      <c r="O330" s="19"/>
      <c r="P330" s="76"/>
      <c r="Q330" s="14"/>
      <c r="R330" s="15"/>
      <c r="S330" s="68"/>
      <c r="T330" s="68"/>
      <c r="U330" s="68"/>
    </row>
    <row r="331" spans="1:21" x14ac:dyDescent="0.25">
      <c r="A331" s="133" t="str">
        <f t="shared" ca="1" si="50"/>
        <v/>
      </c>
      <c r="B331" s="130" t="str">
        <f t="shared" ca="1" si="51"/>
        <v/>
      </c>
      <c r="C331" s="131" t="str">
        <f t="shared" ca="1" si="52"/>
        <v/>
      </c>
      <c r="D331" s="132"/>
      <c r="E331" s="133" t="str">
        <f t="shared" ca="1" si="53"/>
        <v/>
      </c>
      <c r="F331" s="134" t="str">
        <f t="shared" ca="1" si="54"/>
        <v/>
      </c>
      <c r="G331" s="135" t="str">
        <f t="shared" ca="1" si="49"/>
        <v/>
      </c>
      <c r="H331" s="150" t="str">
        <f t="shared" ca="1" si="55"/>
        <v/>
      </c>
      <c r="I331" s="136" t="str">
        <f t="shared" ca="1" si="56"/>
        <v/>
      </c>
      <c r="J331" s="136" t="str">
        <f t="shared" ca="1" si="57"/>
        <v/>
      </c>
      <c r="L331" s="69"/>
      <c r="M331" s="29"/>
      <c r="N331" s="13"/>
      <c r="O331" s="19"/>
      <c r="P331" s="76"/>
      <c r="Q331" s="14"/>
      <c r="R331" s="15"/>
      <c r="S331" s="68"/>
      <c r="T331" s="68"/>
      <c r="U331" s="68"/>
    </row>
    <row r="332" spans="1:21" x14ac:dyDescent="0.25">
      <c r="A332" s="133" t="str">
        <f t="shared" ca="1" si="50"/>
        <v/>
      </c>
      <c r="B332" s="130" t="str">
        <f t="shared" ca="1" si="51"/>
        <v/>
      </c>
      <c r="C332" s="131" t="str">
        <f t="shared" ca="1" si="52"/>
        <v/>
      </c>
      <c r="D332" s="132"/>
      <c r="E332" s="133" t="str">
        <f t="shared" ca="1" si="53"/>
        <v/>
      </c>
      <c r="F332" s="134" t="str">
        <f t="shared" ca="1" si="54"/>
        <v/>
      </c>
      <c r="G332" s="135" t="str">
        <f t="shared" ca="1" si="49"/>
        <v/>
      </c>
      <c r="H332" s="150" t="str">
        <f t="shared" ca="1" si="55"/>
        <v/>
      </c>
      <c r="I332" s="136" t="str">
        <f t="shared" ca="1" si="56"/>
        <v/>
      </c>
      <c r="J332" s="136" t="str">
        <f t="shared" ca="1" si="57"/>
        <v/>
      </c>
      <c r="L332" s="69"/>
      <c r="M332" s="29"/>
      <c r="N332" s="13"/>
      <c r="O332" s="19"/>
      <c r="P332" s="76"/>
      <c r="Q332" s="14"/>
      <c r="R332" s="15"/>
      <c r="S332" s="68"/>
      <c r="T332" s="68"/>
      <c r="U332" s="68"/>
    </row>
    <row r="333" spans="1:21" x14ac:dyDescent="0.25">
      <c r="A333" s="133" t="str">
        <f t="shared" ca="1" si="50"/>
        <v/>
      </c>
      <c r="B333" s="130" t="str">
        <f t="shared" ca="1" si="51"/>
        <v/>
      </c>
      <c r="C333" s="131" t="str">
        <f t="shared" ca="1" si="52"/>
        <v/>
      </c>
      <c r="D333" s="132"/>
      <c r="E333" s="133" t="str">
        <f t="shared" ca="1" si="53"/>
        <v/>
      </c>
      <c r="F333" s="134" t="str">
        <f t="shared" ca="1" si="54"/>
        <v/>
      </c>
      <c r="G333" s="135" t="str">
        <f t="shared" ca="1" si="49"/>
        <v/>
      </c>
      <c r="H333" s="150" t="str">
        <f t="shared" ca="1" si="55"/>
        <v/>
      </c>
      <c r="I333" s="136" t="str">
        <f t="shared" ca="1" si="56"/>
        <v/>
      </c>
      <c r="J333" s="136" t="str">
        <f t="shared" ca="1" si="57"/>
        <v/>
      </c>
      <c r="L333" s="69"/>
      <c r="M333" s="29"/>
      <c r="N333" s="13"/>
      <c r="O333" s="19"/>
      <c r="P333" s="76"/>
      <c r="Q333" s="14"/>
      <c r="R333" s="15"/>
      <c r="S333" s="68"/>
      <c r="T333" s="68"/>
      <c r="U333" s="68"/>
    </row>
    <row r="334" spans="1:21" x14ac:dyDescent="0.25">
      <c r="A334" s="133" t="str">
        <f t="shared" ca="1" si="50"/>
        <v/>
      </c>
      <c r="B334" s="130" t="str">
        <f t="shared" ca="1" si="51"/>
        <v/>
      </c>
      <c r="C334" s="131" t="str">
        <f t="shared" ca="1" si="52"/>
        <v/>
      </c>
      <c r="D334" s="132"/>
      <c r="E334" s="133" t="str">
        <f t="shared" ca="1" si="53"/>
        <v/>
      </c>
      <c r="F334" s="134" t="str">
        <f t="shared" ca="1" si="54"/>
        <v/>
      </c>
      <c r="G334" s="135" t="str">
        <f t="shared" ca="1" si="49"/>
        <v/>
      </c>
      <c r="H334" s="150" t="str">
        <f t="shared" ca="1" si="55"/>
        <v/>
      </c>
      <c r="I334" s="136" t="str">
        <f t="shared" ca="1" si="56"/>
        <v/>
      </c>
      <c r="J334" s="136" t="str">
        <f t="shared" ca="1" si="57"/>
        <v/>
      </c>
      <c r="L334" s="69"/>
      <c r="M334" s="29"/>
      <c r="N334" s="13"/>
      <c r="O334" s="19"/>
      <c r="P334" s="76"/>
      <c r="Q334" s="14"/>
      <c r="R334" s="15"/>
      <c r="S334" s="68"/>
      <c r="T334" s="68"/>
      <c r="U334" s="68"/>
    </row>
    <row r="335" spans="1:21" x14ac:dyDescent="0.25">
      <c r="A335" s="133" t="str">
        <f t="shared" ca="1" si="50"/>
        <v/>
      </c>
      <c r="B335" s="130" t="str">
        <f t="shared" ca="1" si="51"/>
        <v/>
      </c>
      <c r="C335" s="131" t="str">
        <f t="shared" ca="1" si="52"/>
        <v/>
      </c>
      <c r="D335" s="132"/>
      <c r="E335" s="133" t="str">
        <f t="shared" ca="1" si="53"/>
        <v/>
      </c>
      <c r="F335" s="134" t="str">
        <f t="shared" ca="1" si="54"/>
        <v/>
      </c>
      <c r="G335" s="135" t="str">
        <f t="shared" ca="1" si="49"/>
        <v/>
      </c>
      <c r="H335" s="150" t="str">
        <f t="shared" ca="1" si="55"/>
        <v/>
      </c>
      <c r="I335" s="136" t="str">
        <f t="shared" ca="1" si="56"/>
        <v/>
      </c>
      <c r="J335" s="136" t="str">
        <f t="shared" ca="1" si="57"/>
        <v/>
      </c>
      <c r="L335" s="69"/>
      <c r="M335" s="29"/>
      <c r="N335" s="13"/>
      <c r="O335" s="19"/>
      <c r="P335" s="76"/>
      <c r="Q335" s="14"/>
      <c r="R335" s="15"/>
      <c r="S335" s="68"/>
      <c r="T335" s="68"/>
      <c r="U335" s="68"/>
    </row>
    <row r="336" spans="1:21" x14ac:dyDescent="0.25">
      <c r="A336" s="133" t="str">
        <f t="shared" ca="1" si="50"/>
        <v/>
      </c>
      <c r="B336" s="130" t="str">
        <f t="shared" ca="1" si="51"/>
        <v/>
      </c>
      <c r="C336" s="131" t="str">
        <f t="shared" ca="1" si="52"/>
        <v/>
      </c>
      <c r="D336" s="132"/>
      <c r="E336" s="133" t="str">
        <f t="shared" ca="1" si="53"/>
        <v/>
      </c>
      <c r="F336" s="134" t="str">
        <f t="shared" ca="1" si="54"/>
        <v/>
      </c>
      <c r="G336" s="135" t="str">
        <f t="shared" ca="1" si="49"/>
        <v/>
      </c>
      <c r="H336" s="150" t="str">
        <f t="shared" ca="1" si="55"/>
        <v/>
      </c>
      <c r="I336" s="136" t="str">
        <f t="shared" ca="1" si="56"/>
        <v/>
      </c>
      <c r="J336" s="136" t="str">
        <f t="shared" ca="1" si="57"/>
        <v/>
      </c>
      <c r="L336" s="69"/>
      <c r="M336" s="29"/>
      <c r="N336" s="13"/>
      <c r="O336" s="19"/>
      <c r="P336" s="76"/>
      <c r="Q336" s="14"/>
      <c r="R336" s="15"/>
      <c r="S336" s="68"/>
      <c r="T336" s="68"/>
      <c r="U336" s="68"/>
    </row>
    <row r="337" spans="1:21" x14ac:dyDescent="0.25">
      <c r="A337" s="133" t="str">
        <f t="shared" ca="1" si="50"/>
        <v/>
      </c>
      <c r="B337" s="130" t="str">
        <f t="shared" ca="1" si="51"/>
        <v/>
      </c>
      <c r="C337" s="131" t="str">
        <f t="shared" ca="1" si="52"/>
        <v/>
      </c>
      <c r="D337" s="132"/>
      <c r="E337" s="133" t="str">
        <f t="shared" ca="1" si="53"/>
        <v/>
      </c>
      <c r="F337" s="134" t="str">
        <f t="shared" ca="1" si="54"/>
        <v/>
      </c>
      <c r="G337" s="135" t="str">
        <f t="shared" ca="1" si="49"/>
        <v/>
      </c>
      <c r="H337" s="150" t="str">
        <f t="shared" ca="1" si="55"/>
        <v/>
      </c>
      <c r="I337" s="136" t="str">
        <f t="shared" ca="1" si="56"/>
        <v/>
      </c>
      <c r="J337" s="136" t="str">
        <f t="shared" ca="1" si="57"/>
        <v/>
      </c>
      <c r="L337" s="69"/>
      <c r="M337" s="29"/>
      <c r="N337" s="13"/>
      <c r="O337" s="19"/>
      <c r="P337" s="76"/>
      <c r="Q337" s="14"/>
      <c r="R337" s="15"/>
      <c r="S337" s="68"/>
      <c r="T337" s="68"/>
      <c r="U337" s="68"/>
    </row>
    <row r="338" spans="1:21" x14ac:dyDescent="0.25">
      <c r="A338" s="133" t="str">
        <f t="shared" ca="1" si="50"/>
        <v/>
      </c>
      <c r="B338" s="130" t="str">
        <f t="shared" ca="1" si="51"/>
        <v/>
      </c>
      <c r="C338" s="131" t="str">
        <f t="shared" ca="1" si="52"/>
        <v/>
      </c>
      <c r="D338" s="132"/>
      <c r="E338" s="133" t="str">
        <f t="shared" ca="1" si="53"/>
        <v/>
      </c>
      <c r="F338" s="134" t="str">
        <f t="shared" ca="1" si="54"/>
        <v/>
      </c>
      <c r="G338" s="135" t="str">
        <f t="shared" ca="1" si="49"/>
        <v/>
      </c>
      <c r="H338" s="150" t="str">
        <f t="shared" ca="1" si="55"/>
        <v/>
      </c>
      <c r="I338" s="136" t="str">
        <f t="shared" ca="1" si="56"/>
        <v/>
      </c>
      <c r="J338" s="136" t="str">
        <f t="shared" ca="1" si="57"/>
        <v/>
      </c>
      <c r="L338" s="69"/>
      <c r="M338" s="29"/>
      <c r="N338" s="13"/>
      <c r="O338" s="19"/>
      <c r="P338" s="76"/>
      <c r="Q338" s="14"/>
      <c r="R338" s="15"/>
      <c r="S338" s="68"/>
      <c r="T338" s="68"/>
      <c r="U338" s="68"/>
    </row>
    <row r="339" spans="1:21" x14ac:dyDescent="0.25">
      <c r="A339" s="133" t="str">
        <f t="shared" ca="1" si="50"/>
        <v/>
      </c>
      <c r="B339" s="130" t="str">
        <f t="shared" ca="1" si="51"/>
        <v/>
      </c>
      <c r="C339" s="131" t="str">
        <f t="shared" ca="1" si="52"/>
        <v/>
      </c>
      <c r="D339" s="132"/>
      <c r="E339" s="133" t="str">
        <f t="shared" ca="1" si="53"/>
        <v/>
      </c>
      <c r="F339" s="134" t="str">
        <f t="shared" ca="1" si="54"/>
        <v/>
      </c>
      <c r="G339" s="135" t="str">
        <f t="shared" ca="1" si="49"/>
        <v/>
      </c>
      <c r="H339" s="150" t="str">
        <f t="shared" ca="1" si="55"/>
        <v/>
      </c>
      <c r="I339" s="136" t="str">
        <f t="shared" ca="1" si="56"/>
        <v/>
      </c>
      <c r="J339" s="136" t="str">
        <f t="shared" ca="1" si="57"/>
        <v/>
      </c>
      <c r="L339" s="69"/>
      <c r="M339" s="29"/>
      <c r="N339" s="13"/>
      <c r="O339" s="19"/>
      <c r="P339" s="76"/>
      <c r="Q339" s="14"/>
      <c r="R339" s="15"/>
      <c r="S339" s="68"/>
      <c r="T339" s="68"/>
      <c r="U339" s="68"/>
    </row>
    <row r="340" spans="1:21" x14ac:dyDescent="0.25">
      <c r="A340" s="133" t="str">
        <f t="shared" ca="1" si="50"/>
        <v/>
      </c>
      <c r="B340" s="130" t="str">
        <f t="shared" ca="1" si="51"/>
        <v/>
      </c>
      <c r="C340" s="131" t="str">
        <f t="shared" ca="1" si="52"/>
        <v/>
      </c>
      <c r="D340" s="132"/>
      <c r="E340" s="133" t="str">
        <f t="shared" ca="1" si="53"/>
        <v/>
      </c>
      <c r="F340" s="134" t="str">
        <f t="shared" ca="1" si="54"/>
        <v/>
      </c>
      <c r="G340" s="135" t="str">
        <f t="shared" ca="1" si="49"/>
        <v/>
      </c>
      <c r="H340" s="150" t="str">
        <f t="shared" ca="1" si="55"/>
        <v/>
      </c>
      <c r="I340" s="136" t="str">
        <f t="shared" ca="1" si="56"/>
        <v/>
      </c>
      <c r="J340" s="136" t="str">
        <f t="shared" ca="1" si="57"/>
        <v/>
      </c>
      <c r="L340" s="69"/>
      <c r="M340" s="29"/>
      <c r="N340" s="13"/>
      <c r="O340" s="19"/>
      <c r="P340" s="76"/>
      <c r="Q340" s="14"/>
      <c r="R340" s="15"/>
      <c r="S340" s="68"/>
      <c r="T340" s="68"/>
      <c r="U340" s="68"/>
    </row>
    <row r="341" spans="1:21" x14ac:dyDescent="0.25">
      <c r="A341" s="133" t="str">
        <f t="shared" ca="1" si="50"/>
        <v/>
      </c>
      <c r="B341" s="130" t="str">
        <f t="shared" ca="1" si="51"/>
        <v/>
      </c>
      <c r="C341" s="131" t="str">
        <f t="shared" ca="1" si="52"/>
        <v/>
      </c>
      <c r="D341" s="132"/>
      <c r="E341" s="133" t="str">
        <f t="shared" ca="1" si="53"/>
        <v/>
      </c>
      <c r="F341" s="134" t="str">
        <f t="shared" ca="1" si="54"/>
        <v/>
      </c>
      <c r="G341" s="135" t="str">
        <f t="shared" ca="1" si="49"/>
        <v/>
      </c>
      <c r="H341" s="150" t="str">
        <f t="shared" ca="1" si="55"/>
        <v/>
      </c>
      <c r="I341" s="136" t="str">
        <f t="shared" ca="1" si="56"/>
        <v/>
      </c>
      <c r="J341" s="136" t="str">
        <f t="shared" ca="1" si="57"/>
        <v/>
      </c>
      <c r="L341" s="69"/>
      <c r="M341" s="29"/>
      <c r="N341" s="13"/>
      <c r="O341" s="19"/>
      <c r="P341" s="76"/>
      <c r="Q341" s="14"/>
      <c r="R341" s="15"/>
      <c r="S341" s="68"/>
      <c r="T341" s="68"/>
      <c r="U341" s="68"/>
    </row>
    <row r="342" spans="1:21" x14ac:dyDescent="0.25">
      <c r="A342" s="133" t="str">
        <f t="shared" ca="1" si="50"/>
        <v/>
      </c>
      <c r="B342" s="130" t="str">
        <f t="shared" ca="1" si="51"/>
        <v/>
      </c>
      <c r="C342" s="131" t="str">
        <f t="shared" ca="1" si="52"/>
        <v/>
      </c>
      <c r="D342" s="132"/>
      <c r="E342" s="133" t="str">
        <f t="shared" ca="1" si="53"/>
        <v/>
      </c>
      <c r="F342" s="134" t="str">
        <f t="shared" ca="1" si="54"/>
        <v/>
      </c>
      <c r="G342" s="135" t="str">
        <f t="shared" ca="1" si="49"/>
        <v/>
      </c>
      <c r="H342" s="150" t="str">
        <f t="shared" ca="1" si="55"/>
        <v/>
      </c>
      <c r="I342" s="136" t="str">
        <f t="shared" ca="1" si="56"/>
        <v/>
      </c>
      <c r="J342" s="136" t="str">
        <f t="shared" ca="1" si="57"/>
        <v/>
      </c>
      <c r="L342" s="69"/>
      <c r="M342" s="29"/>
      <c r="N342" s="13"/>
      <c r="O342" s="19"/>
      <c r="P342" s="76"/>
      <c r="Q342" s="14"/>
      <c r="R342" s="15"/>
      <c r="S342" s="68"/>
      <c r="T342" s="68"/>
      <c r="U342" s="68"/>
    </row>
    <row r="343" spans="1:21" x14ac:dyDescent="0.25">
      <c r="A343" s="133" t="str">
        <f t="shared" ca="1" si="50"/>
        <v/>
      </c>
      <c r="B343" s="130" t="str">
        <f t="shared" ca="1" si="51"/>
        <v/>
      </c>
      <c r="C343" s="131" t="str">
        <f t="shared" ca="1" si="52"/>
        <v/>
      </c>
      <c r="D343" s="132"/>
      <c r="E343" s="133" t="str">
        <f t="shared" ca="1" si="53"/>
        <v/>
      </c>
      <c r="F343" s="134" t="str">
        <f t="shared" ca="1" si="54"/>
        <v/>
      </c>
      <c r="G343" s="135" t="str">
        <f t="shared" ca="1" si="49"/>
        <v/>
      </c>
      <c r="H343" s="150" t="str">
        <f t="shared" ca="1" si="55"/>
        <v/>
      </c>
      <c r="I343" s="136" t="str">
        <f t="shared" ca="1" si="56"/>
        <v/>
      </c>
      <c r="J343" s="136" t="str">
        <f t="shared" ca="1" si="57"/>
        <v/>
      </c>
      <c r="L343" s="69"/>
      <c r="M343" s="29"/>
      <c r="N343" s="13"/>
      <c r="O343" s="19"/>
      <c r="P343" s="76"/>
      <c r="Q343" s="14"/>
      <c r="R343" s="15"/>
      <c r="S343" s="68"/>
      <c r="T343" s="68"/>
      <c r="U343" s="68"/>
    </row>
    <row r="344" spans="1:21" x14ac:dyDescent="0.25">
      <c r="A344" s="133" t="str">
        <f t="shared" ca="1" si="50"/>
        <v/>
      </c>
      <c r="B344" s="130" t="str">
        <f t="shared" ca="1" si="51"/>
        <v/>
      </c>
      <c r="C344" s="131" t="str">
        <f t="shared" ca="1" si="52"/>
        <v/>
      </c>
      <c r="D344" s="132"/>
      <c r="E344" s="133" t="str">
        <f t="shared" ca="1" si="53"/>
        <v/>
      </c>
      <c r="F344" s="134" t="str">
        <f t="shared" ca="1" si="54"/>
        <v/>
      </c>
      <c r="G344" s="135" t="str">
        <f t="shared" ca="1" si="49"/>
        <v/>
      </c>
      <c r="H344" s="150" t="str">
        <f t="shared" ca="1" si="55"/>
        <v/>
      </c>
      <c r="I344" s="136" t="str">
        <f t="shared" ca="1" si="56"/>
        <v/>
      </c>
      <c r="J344" s="136" t="str">
        <f t="shared" ca="1" si="57"/>
        <v/>
      </c>
      <c r="L344" s="69"/>
      <c r="M344" s="29"/>
      <c r="N344" s="13"/>
      <c r="O344" s="19"/>
      <c r="P344" s="76"/>
      <c r="Q344" s="14"/>
      <c r="R344" s="15"/>
      <c r="S344" s="68"/>
      <c r="T344" s="68"/>
      <c r="U344" s="68"/>
    </row>
    <row r="345" spans="1:21" x14ac:dyDescent="0.25">
      <c r="A345" s="133" t="str">
        <f t="shared" ca="1" si="50"/>
        <v/>
      </c>
      <c r="B345" s="130" t="str">
        <f t="shared" ca="1" si="51"/>
        <v/>
      </c>
      <c r="C345" s="131" t="str">
        <f t="shared" ca="1" si="52"/>
        <v/>
      </c>
      <c r="D345" s="132"/>
      <c r="E345" s="133" t="str">
        <f t="shared" ca="1" si="53"/>
        <v/>
      </c>
      <c r="F345" s="134" t="str">
        <f t="shared" ca="1" si="54"/>
        <v/>
      </c>
      <c r="G345" s="135" t="str">
        <f t="shared" ca="1" si="49"/>
        <v/>
      </c>
      <c r="H345" s="150" t="str">
        <f t="shared" ca="1" si="55"/>
        <v/>
      </c>
      <c r="I345" s="136" t="str">
        <f t="shared" ca="1" si="56"/>
        <v/>
      </c>
      <c r="J345" s="136" t="str">
        <f t="shared" ca="1" si="57"/>
        <v/>
      </c>
      <c r="L345" s="69"/>
      <c r="M345" s="29"/>
      <c r="N345" s="13"/>
      <c r="O345" s="19"/>
      <c r="P345" s="76"/>
      <c r="Q345" s="14"/>
      <c r="R345" s="15"/>
      <c r="S345" s="68"/>
      <c r="T345" s="68"/>
      <c r="U345" s="68"/>
    </row>
    <row r="346" spans="1:21" x14ac:dyDescent="0.25">
      <c r="A346" s="133" t="str">
        <f t="shared" ca="1" si="50"/>
        <v/>
      </c>
      <c r="B346" s="130" t="str">
        <f t="shared" ca="1" si="51"/>
        <v/>
      </c>
      <c r="C346" s="131" t="str">
        <f t="shared" ca="1" si="52"/>
        <v/>
      </c>
      <c r="D346" s="132"/>
      <c r="E346" s="133" t="str">
        <f t="shared" ca="1" si="53"/>
        <v/>
      </c>
      <c r="F346" s="134" t="str">
        <f t="shared" ca="1" si="54"/>
        <v/>
      </c>
      <c r="G346" s="135" t="str">
        <f t="shared" ca="1" si="49"/>
        <v/>
      </c>
      <c r="H346" s="150" t="str">
        <f t="shared" ca="1" si="55"/>
        <v/>
      </c>
      <c r="I346" s="136" t="str">
        <f t="shared" ca="1" si="56"/>
        <v/>
      </c>
      <c r="J346" s="136" t="str">
        <f t="shared" ca="1" si="57"/>
        <v/>
      </c>
      <c r="L346" s="69"/>
      <c r="M346" s="29"/>
      <c r="N346" s="13"/>
      <c r="O346" s="19"/>
      <c r="P346" s="76"/>
      <c r="Q346" s="14"/>
      <c r="R346" s="15"/>
      <c r="S346" s="68"/>
      <c r="T346" s="68"/>
      <c r="U346" s="68"/>
    </row>
    <row r="347" spans="1:21" x14ac:dyDescent="0.25">
      <c r="A347" s="133" t="str">
        <f t="shared" ca="1" si="50"/>
        <v/>
      </c>
      <c r="B347" s="130" t="str">
        <f t="shared" ca="1" si="51"/>
        <v/>
      </c>
      <c r="C347" s="131" t="str">
        <f t="shared" ca="1" si="52"/>
        <v/>
      </c>
      <c r="D347" s="132"/>
      <c r="E347" s="133" t="str">
        <f t="shared" ca="1" si="53"/>
        <v/>
      </c>
      <c r="F347" s="134" t="str">
        <f t="shared" ca="1" si="54"/>
        <v/>
      </c>
      <c r="G347" s="135" t="str">
        <f t="shared" ca="1" si="49"/>
        <v/>
      </c>
      <c r="H347" s="150" t="str">
        <f t="shared" ca="1" si="55"/>
        <v/>
      </c>
      <c r="I347" s="136" t="str">
        <f t="shared" ca="1" si="56"/>
        <v/>
      </c>
      <c r="J347" s="136" t="str">
        <f t="shared" ca="1" si="57"/>
        <v/>
      </c>
      <c r="L347" s="69"/>
      <c r="M347" s="29"/>
      <c r="N347" s="13"/>
      <c r="O347" s="19"/>
      <c r="P347" s="76"/>
      <c r="Q347" s="14"/>
      <c r="R347" s="15"/>
      <c r="S347" s="68"/>
      <c r="T347" s="68"/>
      <c r="U347" s="68"/>
    </row>
    <row r="348" spans="1:21" x14ac:dyDescent="0.25">
      <c r="A348" s="133" t="str">
        <f t="shared" ca="1" si="50"/>
        <v/>
      </c>
      <c r="B348" s="130" t="str">
        <f t="shared" ca="1" si="51"/>
        <v/>
      </c>
      <c r="C348" s="131" t="str">
        <f t="shared" ca="1" si="52"/>
        <v/>
      </c>
      <c r="D348" s="132"/>
      <c r="E348" s="133" t="str">
        <f t="shared" ca="1" si="53"/>
        <v/>
      </c>
      <c r="F348" s="134" t="str">
        <f t="shared" ca="1" si="54"/>
        <v/>
      </c>
      <c r="G348" s="135" t="str">
        <f t="shared" ca="1" si="49"/>
        <v/>
      </c>
      <c r="H348" s="150" t="str">
        <f t="shared" ca="1" si="55"/>
        <v/>
      </c>
      <c r="I348" s="136" t="str">
        <f t="shared" ca="1" si="56"/>
        <v/>
      </c>
      <c r="J348" s="136" t="str">
        <f t="shared" ca="1" si="57"/>
        <v/>
      </c>
      <c r="L348" s="69"/>
      <c r="M348" s="29"/>
      <c r="N348" s="13"/>
      <c r="O348" s="19"/>
      <c r="P348" s="76"/>
      <c r="Q348" s="14"/>
      <c r="R348" s="15"/>
      <c r="S348" s="68"/>
      <c r="T348" s="68"/>
      <c r="U348" s="68"/>
    </row>
    <row r="349" spans="1:21" x14ac:dyDescent="0.25">
      <c r="A349" s="133" t="str">
        <f t="shared" ca="1" si="50"/>
        <v/>
      </c>
      <c r="B349" s="130" t="str">
        <f t="shared" ca="1" si="51"/>
        <v/>
      </c>
      <c r="C349" s="131" t="str">
        <f t="shared" ca="1" si="52"/>
        <v/>
      </c>
      <c r="D349" s="132"/>
      <c r="E349" s="133" t="str">
        <f t="shared" ca="1" si="53"/>
        <v/>
      </c>
      <c r="F349" s="134" t="str">
        <f t="shared" ca="1" si="54"/>
        <v/>
      </c>
      <c r="G349" s="135" t="str">
        <f t="shared" ca="1" si="49"/>
        <v/>
      </c>
      <c r="H349" s="150" t="str">
        <f t="shared" ca="1" si="55"/>
        <v/>
      </c>
      <c r="I349" s="136" t="str">
        <f t="shared" ca="1" si="56"/>
        <v/>
      </c>
      <c r="J349" s="136" t="str">
        <f t="shared" ca="1" si="57"/>
        <v/>
      </c>
      <c r="L349" s="69"/>
      <c r="M349" s="29"/>
      <c r="N349" s="13"/>
      <c r="O349" s="19"/>
      <c r="P349" s="76"/>
      <c r="Q349" s="14"/>
      <c r="R349" s="15"/>
      <c r="S349" s="68"/>
      <c r="T349" s="68"/>
      <c r="U349" s="68"/>
    </row>
    <row r="350" spans="1:21" x14ac:dyDescent="0.25">
      <c r="A350" s="133" t="str">
        <f t="shared" ca="1" si="50"/>
        <v/>
      </c>
      <c r="B350" s="130" t="str">
        <f t="shared" ca="1" si="51"/>
        <v/>
      </c>
      <c r="C350" s="131" t="str">
        <f t="shared" ca="1" si="52"/>
        <v/>
      </c>
      <c r="D350" s="132"/>
      <c r="E350" s="133" t="str">
        <f t="shared" ca="1" si="53"/>
        <v/>
      </c>
      <c r="F350" s="134" t="str">
        <f t="shared" ca="1" si="54"/>
        <v/>
      </c>
      <c r="G350" s="135" t="str">
        <f t="shared" ca="1" si="49"/>
        <v/>
      </c>
      <c r="H350" s="150" t="str">
        <f t="shared" ca="1" si="55"/>
        <v/>
      </c>
      <c r="I350" s="136" t="str">
        <f t="shared" ca="1" si="56"/>
        <v/>
      </c>
      <c r="J350" s="136" t="str">
        <f t="shared" ca="1" si="57"/>
        <v/>
      </c>
      <c r="L350" s="69"/>
      <c r="M350" s="29"/>
      <c r="N350" s="13"/>
      <c r="O350" s="19"/>
      <c r="P350" s="76"/>
      <c r="Q350" s="14"/>
      <c r="R350" s="15"/>
      <c r="S350" s="68"/>
      <c r="T350" s="68"/>
      <c r="U350" s="68"/>
    </row>
    <row r="351" spans="1:21" x14ac:dyDescent="0.25">
      <c r="A351" s="133" t="str">
        <f t="shared" ca="1" si="50"/>
        <v/>
      </c>
      <c r="B351" s="130" t="str">
        <f t="shared" ca="1" si="51"/>
        <v/>
      </c>
      <c r="C351" s="131" t="str">
        <f t="shared" ca="1" si="52"/>
        <v/>
      </c>
      <c r="D351" s="132"/>
      <c r="E351" s="133" t="str">
        <f t="shared" ca="1" si="53"/>
        <v/>
      </c>
      <c r="F351" s="134" t="str">
        <f t="shared" ca="1" si="54"/>
        <v/>
      </c>
      <c r="G351" s="135" t="str">
        <f t="shared" ca="1" si="49"/>
        <v/>
      </c>
      <c r="H351" s="150" t="str">
        <f t="shared" ca="1" si="55"/>
        <v/>
      </c>
      <c r="I351" s="136" t="str">
        <f t="shared" ca="1" si="56"/>
        <v/>
      </c>
      <c r="J351" s="136" t="str">
        <f t="shared" ca="1" si="57"/>
        <v/>
      </c>
      <c r="L351" s="69"/>
      <c r="M351" s="29"/>
      <c r="N351" s="13"/>
      <c r="O351" s="19"/>
      <c r="P351" s="76"/>
      <c r="Q351" s="14"/>
      <c r="R351" s="15"/>
      <c r="S351" s="68"/>
      <c r="T351" s="68"/>
      <c r="U351" s="68"/>
    </row>
    <row r="352" spans="1:21" x14ac:dyDescent="0.25">
      <c r="A352" s="133" t="str">
        <f t="shared" ca="1" si="50"/>
        <v/>
      </c>
      <c r="B352" s="130" t="str">
        <f t="shared" ca="1" si="51"/>
        <v/>
      </c>
      <c r="C352" s="131" t="str">
        <f t="shared" ca="1" si="52"/>
        <v/>
      </c>
      <c r="D352" s="132"/>
      <c r="E352" s="133" t="str">
        <f t="shared" ca="1" si="53"/>
        <v/>
      </c>
      <c r="F352" s="134" t="str">
        <f t="shared" ca="1" si="54"/>
        <v/>
      </c>
      <c r="G352" s="135" t="str">
        <f t="shared" ca="1" si="49"/>
        <v/>
      </c>
      <c r="H352" s="150" t="str">
        <f t="shared" ca="1" si="55"/>
        <v/>
      </c>
      <c r="I352" s="136" t="str">
        <f t="shared" ca="1" si="56"/>
        <v/>
      </c>
      <c r="J352" s="136" t="str">
        <f t="shared" ca="1" si="57"/>
        <v/>
      </c>
      <c r="L352" s="69"/>
      <c r="M352" s="29"/>
      <c r="N352" s="13"/>
      <c r="O352" s="19"/>
      <c r="P352" s="76"/>
      <c r="Q352" s="14"/>
      <c r="R352" s="15"/>
      <c r="S352" s="68"/>
      <c r="T352" s="68"/>
      <c r="U352" s="68"/>
    </row>
    <row r="353" spans="1:21" x14ac:dyDescent="0.25">
      <c r="A353" s="133" t="str">
        <f t="shared" ca="1" si="50"/>
        <v/>
      </c>
      <c r="B353" s="130" t="str">
        <f t="shared" ca="1" si="51"/>
        <v/>
      </c>
      <c r="C353" s="131" t="str">
        <f t="shared" ca="1" si="52"/>
        <v/>
      </c>
      <c r="D353" s="132"/>
      <c r="E353" s="133" t="str">
        <f t="shared" ca="1" si="53"/>
        <v/>
      </c>
      <c r="F353" s="134" t="str">
        <f t="shared" ca="1" si="54"/>
        <v/>
      </c>
      <c r="G353" s="135" t="str">
        <f t="shared" ca="1" si="49"/>
        <v/>
      </c>
      <c r="H353" s="150" t="str">
        <f t="shared" ca="1" si="55"/>
        <v/>
      </c>
      <c r="I353" s="136" t="str">
        <f t="shared" ca="1" si="56"/>
        <v/>
      </c>
      <c r="J353" s="136" t="str">
        <f t="shared" ca="1" si="57"/>
        <v/>
      </c>
      <c r="L353" s="69"/>
      <c r="M353" s="29"/>
      <c r="N353" s="13"/>
      <c r="O353" s="19"/>
      <c r="P353" s="76"/>
      <c r="Q353" s="14"/>
      <c r="R353" s="15"/>
      <c r="S353" s="68"/>
      <c r="T353" s="68"/>
      <c r="U353" s="68"/>
    </row>
    <row r="354" spans="1:21" x14ac:dyDescent="0.25">
      <c r="A354" s="133" t="str">
        <f t="shared" ca="1" si="50"/>
        <v/>
      </c>
      <c r="B354" s="130" t="str">
        <f t="shared" ca="1" si="51"/>
        <v/>
      </c>
      <c r="C354" s="131" t="str">
        <f t="shared" ca="1" si="52"/>
        <v/>
      </c>
      <c r="D354" s="132"/>
      <c r="E354" s="133" t="str">
        <f t="shared" ca="1" si="53"/>
        <v/>
      </c>
      <c r="F354" s="134" t="str">
        <f t="shared" ca="1" si="54"/>
        <v/>
      </c>
      <c r="G354" s="135" t="str">
        <f t="shared" ca="1" si="49"/>
        <v/>
      </c>
      <c r="H354" s="150" t="str">
        <f t="shared" ca="1" si="55"/>
        <v/>
      </c>
      <c r="I354" s="136" t="str">
        <f t="shared" ca="1" si="56"/>
        <v/>
      </c>
      <c r="J354" s="136" t="str">
        <f t="shared" ca="1" si="57"/>
        <v/>
      </c>
      <c r="L354" s="69"/>
      <c r="M354" s="29"/>
      <c r="N354" s="13"/>
      <c r="O354" s="19"/>
      <c r="P354" s="76"/>
      <c r="Q354" s="14"/>
      <c r="R354" s="15"/>
      <c r="S354" s="68"/>
      <c r="T354" s="68"/>
      <c r="U354" s="68"/>
    </row>
    <row r="355" spans="1:21" x14ac:dyDescent="0.25">
      <c r="A355" s="133" t="str">
        <f t="shared" ca="1" si="50"/>
        <v/>
      </c>
      <c r="B355" s="130" t="str">
        <f t="shared" ca="1" si="51"/>
        <v/>
      </c>
      <c r="C355" s="131" t="str">
        <f t="shared" ca="1" si="52"/>
        <v/>
      </c>
      <c r="D355" s="132"/>
      <c r="E355" s="133" t="str">
        <f t="shared" ca="1" si="53"/>
        <v/>
      </c>
      <c r="F355" s="134" t="str">
        <f t="shared" ca="1" si="54"/>
        <v/>
      </c>
      <c r="G355" s="135" t="str">
        <f t="shared" ca="1" si="49"/>
        <v/>
      </c>
      <c r="H355" s="150" t="str">
        <f t="shared" ca="1" si="55"/>
        <v/>
      </c>
      <c r="I355" s="136" t="str">
        <f t="shared" ca="1" si="56"/>
        <v/>
      </c>
      <c r="J355" s="136" t="str">
        <f t="shared" ca="1" si="57"/>
        <v/>
      </c>
      <c r="L355" s="69"/>
      <c r="M355" s="29"/>
      <c r="N355" s="13"/>
      <c r="O355" s="19"/>
      <c r="P355" s="76"/>
      <c r="Q355" s="14"/>
      <c r="R355" s="15"/>
      <c r="S355" s="68"/>
      <c r="T355" s="68"/>
      <c r="U355" s="68"/>
    </row>
    <row r="356" spans="1:21" x14ac:dyDescent="0.25">
      <c r="A356" s="133" t="str">
        <f t="shared" ca="1" si="50"/>
        <v/>
      </c>
      <c r="B356" s="130" t="str">
        <f t="shared" ca="1" si="51"/>
        <v/>
      </c>
      <c r="C356" s="131" t="str">
        <f t="shared" ca="1" si="52"/>
        <v/>
      </c>
      <c r="D356" s="132"/>
      <c r="E356" s="133" t="str">
        <f t="shared" ca="1" si="53"/>
        <v/>
      </c>
      <c r="F356" s="134" t="str">
        <f t="shared" ca="1" si="54"/>
        <v/>
      </c>
      <c r="G356" s="135" t="str">
        <f t="shared" ca="1" si="49"/>
        <v/>
      </c>
      <c r="H356" s="150" t="str">
        <f t="shared" ca="1" si="55"/>
        <v/>
      </c>
      <c r="I356" s="136" t="str">
        <f t="shared" ca="1" si="56"/>
        <v/>
      </c>
      <c r="J356" s="136" t="str">
        <f t="shared" ca="1" si="57"/>
        <v/>
      </c>
      <c r="L356" s="69"/>
      <c r="M356" s="29"/>
      <c r="N356" s="13"/>
      <c r="O356" s="19"/>
      <c r="P356" s="76"/>
      <c r="Q356" s="14"/>
      <c r="R356" s="15"/>
      <c r="S356" s="68"/>
      <c r="T356" s="68"/>
      <c r="U356" s="68"/>
    </row>
    <row r="357" spans="1:21" x14ac:dyDescent="0.25">
      <c r="A357" s="133" t="str">
        <f t="shared" ca="1" si="50"/>
        <v/>
      </c>
      <c r="B357" s="130" t="str">
        <f t="shared" ca="1" si="51"/>
        <v/>
      </c>
      <c r="C357" s="131" t="str">
        <f t="shared" ca="1" si="52"/>
        <v/>
      </c>
      <c r="D357" s="132"/>
      <c r="E357" s="133" t="str">
        <f t="shared" ca="1" si="53"/>
        <v/>
      </c>
      <c r="F357" s="134" t="str">
        <f t="shared" ca="1" si="54"/>
        <v/>
      </c>
      <c r="G357" s="135" t="str">
        <f t="shared" ca="1" si="49"/>
        <v/>
      </c>
      <c r="H357" s="150" t="str">
        <f t="shared" ca="1" si="55"/>
        <v/>
      </c>
      <c r="I357" s="136" t="str">
        <f t="shared" ca="1" si="56"/>
        <v/>
      </c>
      <c r="J357" s="136" t="str">
        <f t="shared" ca="1" si="57"/>
        <v/>
      </c>
      <c r="L357" s="69"/>
      <c r="M357" s="29"/>
      <c r="N357" s="13"/>
      <c r="O357" s="19"/>
      <c r="P357" s="76"/>
      <c r="Q357" s="14"/>
      <c r="R357" s="15"/>
      <c r="S357" s="68"/>
      <c r="T357" s="68"/>
      <c r="U357" s="68"/>
    </row>
    <row r="358" spans="1:21" x14ac:dyDescent="0.25">
      <c r="A358" s="133" t="str">
        <f t="shared" ca="1" si="50"/>
        <v/>
      </c>
      <c r="B358" s="130" t="str">
        <f t="shared" ca="1" si="51"/>
        <v/>
      </c>
      <c r="C358" s="131" t="str">
        <f t="shared" ca="1" si="52"/>
        <v/>
      </c>
      <c r="D358" s="132"/>
      <c r="E358" s="133" t="str">
        <f t="shared" ca="1" si="53"/>
        <v/>
      </c>
      <c r="F358" s="134" t="str">
        <f t="shared" ca="1" si="54"/>
        <v/>
      </c>
      <c r="G358" s="135" t="str">
        <f t="shared" ca="1" si="49"/>
        <v/>
      </c>
      <c r="H358" s="150" t="str">
        <f t="shared" ca="1" si="55"/>
        <v/>
      </c>
      <c r="I358" s="136" t="str">
        <f t="shared" ca="1" si="56"/>
        <v/>
      </c>
      <c r="J358" s="136" t="str">
        <f t="shared" ca="1" si="57"/>
        <v/>
      </c>
      <c r="L358" s="69"/>
      <c r="M358" s="29"/>
      <c r="N358" s="13"/>
      <c r="O358" s="19"/>
      <c r="P358" s="76"/>
      <c r="Q358" s="14"/>
      <c r="R358" s="15"/>
      <c r="S358" s="68"/>
      <c r="T358" s="68"/>
      <c r="U358" s="68"/>
    </row>
    <row r="359" spans="1:21" x14ac:dyDescent="0.25">
      <c r="A359" s="133" t="str">
        <f t="shared" ca="1" si="50"/>
        <v/>
      </c>
      <c r="B359" s="130" t="str">
        <f t="shared" ca="1" si="51"/>
        <v/>
      </c>
      <c r="C359" s="131" t="str">
        <f t="shared" ca="1" si="52"/>
        <v/>
      </c>
      <c r="D359" s="132"/>
      <c r="E359" s="133" t="str">
        <f t="shared" ca="1" si="53"/>
        <v/>
      </c>
      <c r="F359" s="134" t="str">
        <f t="shared" ca="1" si="54"/>
        <v/>
      </c>
      <c r="G359" s="135" t="str">
        <f t="shared" ca="1" si="49"/>
        <v/>
      </c>
      <c r="H359" s="150" t="str">
        <f t="shared" ca="1" si="55"/>
        <v/>
      </c>
      <c r="I359" s="136" t="str">
        <f t="shared" ca="1" si="56"/>
        <v/>
      </c>
      <c r="J359" s="136" t="str">
        <f t="shared" ca="1" si="57"/>
        <v/>
      </c>
      <c r="L359" s="69"/>
      <c r="M359" s="29"/>
      <c r="N359" s="13"/>
      <c r="O359" s="19"/>
      <c r="P359" s="76"/>
      <c r="Q359" s="14"/>
      <c r="R359" s="15"/>
      <c r="S359" s="68"/>
      <c r="T359" s="68"/>
      <c r="U359" s="68"/>
    </row>
    <row r="360" spans="1:21" x14ac:dyDescent="0.25">
      <c r="A360" s="133" t="str">
        <f t="shared" ca="1" si="50"/>
        <v/>
      </c>
      <c r="B360" s="130" t="str">
        <f t="shared" ca="1" si="51"/>
        <v/>
      </c>
      <c r="C360" s="131" t="str">
        <f t="shared" ca="1" si="52"/>
        <v/>
      </c>
      <c r="D360" s="132"/>
      <c r="E360" s="133" t="str">
        <f t="shared" ca="1" si="53"/>
        <v/>
      </c>
      <c r="F360" s="134" t="str">
        <f t="shared" ca="1" si="54"/>
        <v/>
      </c>
      <c r="G360" s="135" t="str">
        <f t="shared" ca="1" si="49"/>
        <v/>
      </c>
      <c r="H360" s="150" t="str">
        <f t="shared" ca="1" si="55"/>
        <v/>
      </c>
      <c r="I360" s="136" t="str">
        <f t="shared" ca="1" si="56"/>
        <v/>
      </c>
      <c r="J360" s="136" t="str">
        <f t="shared" ca="1" si="57"/>
        <v/>
      </c>
      <c r="L360" s="69"/>
      <c r="M360" s="29"/>
      <c r="N360" s="13"/>
      <c r="O360" s="19"/>
      <c r="P360" s="76"/>
      <c r="Q360" s="14"/>
      <c r="R360" s="15"/>
      <c r="S360" s="68"/>
      <c r="T360" s="68"/>
      <c r="U360" s="68"/>
    </row>
    <row r="361" spans="1:21" x14ac:dyDescent="0.25">
      <c r="A361" s="133" t="str">
        <f t="shared" ca="1" si="50"/>
        <v/>
      </c>
      <c r="B361" s="130" t="str">
        <f t="shared" ca="1" si="51"/>
        <v/>
      </c>
      <c r="C361" s="131" t="str">
        <f t="shared" ca="1" si="52"/>
        <v/>
      </c>
      <c r="D361" s="132"/>
      <c r="E361" s="133" t="str">
        <f t="shared" ca="1" si="53"/>
        <v/>
      </c>
      <c r="F361" s="134" t="str">
        <f t="shared" ca="1" si="54"/>
        <v/>
      </c>
      <c r="G361" s="135" t="str">
        <f t="shared" ca="1" si="49"/>
        <v/>
      </c>
      <c r="H361" s="150" t="str">
        <f t="shared" ca="1" si="55"/>
        <v/>
      </c>
      <c r="I361" s="136" t="str">
        <f t="shared" ca="1" si="56"/>
        <v/>
      </c>
      <c r="J361" s="136" t="str">
        <f t="shared" ca="1" si="57"/>
        <v/>
      </c>
      <c r="L361" s="69"/>
      <c r="M361" s="29"/>
      <c r="N361" s="13"/>
      <c r="O361" s="19"/>
      <c r="P361" s="76"/>
      <c r="Q361" s="14"/>
      <c r="R361" s="15"/>
      <c r="S361" s="68"/>
      <c r="T361" s="68"/>
      <c r="U361" s="68"/>
    </row>
    <row r="362" spans="1:21" x14ac:dyDescent="0.25">
      <c r="A362" s="133" t="str">
        <f t="shared" ca="1" si="50"/>
        <v/>
      </c>
      <c r="B362" s="130" t="str">
        <f t="shared" ca="1" si="51"/>
        <v/>
      </c>
      <c r="C362" s="131" t="str">
        <f t="shared" ca="1" si="52"/>
        <v/>
      </c>
      <c r="D362" s="132"/>
      <c r="E362" s="133" t="str">
        <f t="shared" ca="1" si="53"/>
        <v/>
      </c>
      <c r="F362" s="134" t="str">
        <f t="shared" ca="1" si="54"/>
        <v/>
      </c>
      <c r="G362" s="135" t="str">
        <f t="shared" ca="1" si="49"/>
        <v/>
      </c>
      <c r="H362" s="150" t="str">
        <f t="shared" ca="1" si="55"/>
        <v/>
      </c>
      <c r="I362" s="136" t="str">
        <f t="shared" ca="1" si="56"/>
        <v/>
      </c>
      <c r="J362" s="136" t="str">
        <f t="shared" ca="1" si="57"/>
        <v/>
      </c>
      <c r="L362" s="69"/>
      <c r="M362" s="29"/>
      <c r="N362" s="13"/>
      <c r="O362" s="19"/>
      <c r="P362" s="76"/>
      <c r="Q362" s="14"/>
      <c r="R362" s="15"/>
      <c r="S362" s="68"/>
      <c r="T362" s="68"/>
      <c r="U362" s="68"/>
    </row>
    <row r="363" spans="1:21" x14ac:dyDescent="0.25">
      <c r="A363" s="133" t="str">
        <f t="shared" ca="1" si="50"/>
        <v/>
      </c>
      <c r="B363" s="130" t="str">
        <f t="shared" ca="1" si="51"/>
        <v/>
      </c>
      <c r="C363" s="131" t="str">
        <f t="shared" ca="1" si="52"/>
        <v/>
      </c>
      <c r="D363" s="132"/>
      <c r="E363" s="133" t="str">
        <f t="shared" ca="1" si="53"/>
        <v/>
      </c>
      <c r="F363" s="134" t="str">
        <f t="shared" ca="1" si="54"/>
        <v/>
      </c>
      <c r="G363" s="135" t="str">
        <f t="shared" ca="1" si="49"/>
        <v/>
      </c>
      <c r="H363" s="150" t="str">
        <f t="shared" ca="1" si="55"/>
        <v/>
      </c>
      <c r="I363" s="136" t="str">
        <f t="shared" ca="1" si="56"/>
        <v/>
      </c>
      <c r="J363" s="136" t="str">
        <f t="shared" ca="1" si="57"/>
        <v/>
      </c>
      <c r="L363" s="69"/>
      <c r="M363" s="29"/>
      <c r="N363" s="13"/>
      <c r="O363" s="19"/>
      <c r="P363" s="76"/>
      <c r="Q363" s="14"/>
      <c r="R363" s="15"/>
      <c r="S363" s="68"/>
      <c r="T363" s="68"/>
      <c r="U363" s="68"/>
    </row>
    <row r="364" spans="1:21" x14ac:dyDescent="0.25">
      <c r="A364" s="133" t="str">
        <f t="shared" ca="1" si="50"/>
        <v/>
      </c>
      <c r="B364" s="130" t="str">
        <f t="shared" ca="1" si="51"/>
        <v/>
      </c>
      <c r="C364" s="131" t="str">
        <f t="shared" ca="1" si="52"/>
        <v/>
      </c>
      <c r="D364" s="132"/>
      <c r="E364" s="133" t="str">
        <f t="shared" ca="1" si="53"/>
        <v/>
      </c>
      <c r="F364" s="134" t="str">
        <f t="shared" ca="1" si="54"/>
        <v/>
      </c>
      <c r="G364" s="135" t="str">
        <f t="shared" ca="1" si="49"/>
        <v/>
      </c>
      <c r="H364" s="150" t="str">
        <f t="shared" ca="1" si="55"/>
        <v/>
      </c>
      <c r="I364" s="136" t="str">
        <f t="shared" ca="1" si="56"/>
        <v/>
      </c>
      <c r="J364" s="136" t="str">
        <f t="shared" ca="1" si="57"/>
        <v/>
      </c>
      <c r="L364" s="69"/>
      <c r="M364" s="29"/>
      <c r="N364" s="13"/>
      <c r="O364" s="19"/>
      <c r="P364" s="76"/>
      <c r="Q364" s="14"/>
      <c r="R364" s="15"/>
      <c r="S364" s="68"/>
      <c r="T364" s="68"/>
      <c r="U364" s="68"/>
    </row>
    <row r="365" spans="1:21" x14ac:dyDescent="0.25">
      <c r="A365" s="133" t="str">
        <f t="shared" ca="1" si="50"/>
        <v/>
      </c>
      <c r="B365" s="130" t="str">
        <f t="shared" ca="1" si="51"/>
        <v/>
      </c>
      <c r="C365" s="131" t="str">
        <f t="shared" ca="1" si="52"/>
        <v/>
      </c>
      <c r="D365" s="132"/>
      <c r="E365" s="133" t="str">
        <f t="shared" ca="1" si="53"/>
        <v/>
      </c>
      <c r="F365" s="134" t="str">
        <f t="shared" ca="1" si="54"/>
        <v/>
      </c>
      <c r="G365" s="135" t="str">
        <f t="shared" ca="1" si="49"/>
        <v/>
      </c>
      <c r="H365" s="150" t="str">
        <f t="shared" ca="1" si="55"/>
        <v/>
      </c>
      <c r="I365" s="136" t="str">
        <f t="shared" ca="1" si="56"/>
        <v/>
      </c>
      <c r="J365" s="136" t="str">
        <f t="shared" ca="1" si="57"/>
        <v/>
      </c>
      <c r="L365" s="69"/>
      <c r="M365" s="29"/>
      <c r="N365" s="13"/>
      <c r="O365" s="19"/>
      <c r="P365" s="76"/>
      <c r="Q365" s="14"/>
      <c r="R365" s="15"/>
      <c r="S365" s="68"/>
      <c r="T365" s="68"/>
      <c r="U365" s="68"/>
    </row>
    <row r="366" spans="1:21" x14ac:dyDescent="0.25">
      <c r="A366" s="133" t="str">
        <f t="shared" ca="1" si="50"/>
        <v/>
      </c>
      <c r="B366" s="130" t="str">
        <f t="shared" ca="1" si="51"/>
        <v/>
      </c>
      <c r="C366" s="131" t="str">
        <f t="shared" ca="1" si="52"/>
        <v/>
      </c>
      <c r="D366" s="132"/>
      <c r="E366" s="133" t="str">
        <f t="shared" ca="1" si="53"/>
        <v/>
      </c>
      <c r="F366" s="134" t="str">
        <f t="shared" ca="1" si="54"/>
        <v/>
      </c>
      <c r="G366" s="135" t="str">
        <f t="shared" ca="1" si="49"/>
        <v/>
      </c>
      <c r="H366" s="150" t="str">
        <f t="shared" ca="1" si="55"/>
        <v/>
      </c>
      <c r="I366" s="136" t="str">
        <f t="shared" ca="1" si="56"/>
        <v/>
      </c>
      <c r="J366" s="136" t="str">
        <f t="shared" ca="1" si="57"/>
        <v/>
      </c>
      <c r="L366" s="69"/>
      <c r="M366" s="29"/>
      <c r="N366" s="13"/>
      <c r="O366" s="19"/>
      <c r="P366" s="76"/>
      <c r="Q366" s="14"/>
      <c r="R366" s="15"/>
      <c r="S366" s="68"/>
      <c r="T366" s="68"/>
      <c r="U366" s="68"/>
    </row>
    <row r="367" spans="1:21" x14ac:dyDescent="0.25">
      <c r="A367" s="133" t="str">
        <f t="shared" ca="1" si="50"/>
        <v/>
      </c>
      <c r="B367" s="130" t="str">
        <f t="shared" ca="1" si="51"/>
        <v/>
      </c>
      <c r="C367" s="131" t="str">
        <f t="shared" ca="1" si="52"/>
        <v/>
      </c>
      <c r="D367" s="132"/>
      <c r="E367" s="133" t="str">
        <f t="shared" ca="1" si="53"/>
        <v/>
      </c>
      <c r="F367" s="134" t="str">
        <f t="shared" ca="1" si="54"/>
        <v/>
      </c>
      <c r="G367" s="135" t="str">
        <f t="shared" ca="1" si="49"/>
        <v/>
      </c>
      <c r="H367" s="150" t="str">
        <f t="shared" ca="1" si="55"/>
        <v/>
      </c>
      <c r="I367" s="136" t="str">
        <f t="shared" ca="1" si="56"/>
        <v/>
      </c>
      <c r="J367" s="136" t="str">
        <f t="shared" ca="1" si="57"/>
        <v/>
      </c>
      <c r="L367" s="69"/>
      <c r="M367" s="29"/>
      <c r="N367" s="13"/>
      <c r="O367" s="19"/>
      <c r="P367" s="76"/>
      <c r="Q367" s="14"/>
      <c r="R367" s="15"/>
      <c r="S367" s="68"/>
      <c r="T367" s="68"/>
      <c r="U367" s="68"/>
    </row>
    <row r="368" spans="1:21" x14ac:dyDescent="0.25">
      <c r="A368" s="133" t="str">
        <f t="shared" ca="1" si="50"/>
        <v/>
      </c>
      <c r="B368" s="130" t="str">
        <f t="shared" ca="1" si="51"/>
        <v/>
      </c>
      <c r="C368" s="131" t="str">
        <f t="shared" ca="1" si="52"/>
        <v/>
      </c>
      <c r="D368" s="132"/>
      <c r="E368" s="133" t="str">
        <f t="shared" ca="1" si="53"/>
        <v/>
      </c>
      <c r="F368" s="134" t="str">
        <f t="shared" ca="1" si="54"/>
        <v/>
      </c>
      <c r="G368" s="135" t="str">
        <f t="shared" ca="1" si="49"/>
        <v/>
      </c>
      <c r="H368" s="150" t="str">
        <f t="shared" ca="1" si="55"/>
        <v/>
      </c>
      <c r="I368" s="136" t="str">
        <f t="shared" ca="1" si="56"/>
        <v/>
      </c>
      <c r="J368" s="136" t="str">
        <f t="shared" ca="1" si="57"/>
        <v/>
      </c>
      <c r="L368" s="69"/>
      <c r="M368" s="29"/>
      <c r="N368" s="13"/>
      <c r="O368" s="19"/>
      <c r="P368" s="76"/>
      <c r="Q368" s="14"/>
      <c r="R368" s="15"/>
      <c r="S368" s="68"/>
      <c r="T368" s="68"/>
      <c r="U368" s="68"/>
    </row>
    <row r="369" spans="1:21" x14ac:dyDescent="0.25">
      <c r="A369" s="133" t="str">
        <f t="shared" ca="1" si="50"/>
        <v/>
      </c>
      <c r="B369" s="130" t="str">
        <f t="shared" ca="1" si="51"/>
        <v/>
      </c>
      <c r="C369" s="131" t="str">
        <f t="shared" ca="1" si="52"/>
        <v/>
      </c>
      <c r="D369" s="132"/>
      <c r="E369" s="133" t="str">
        <f t="shared" ca="1" si="53"/>
        <v/>
      </c>
      <c r="F369" s="134" t="str">
        <f t="shared" ca="1" si="54"/>
        <v/>
      </c>
      <c r="G369" s="135" t="str">
        <f t="shared" ca="1" si="49"/>
        <v/>
      </c>
      <c r="H369" s="150" t="str">
        <f t="shared" ca="1" si="55"/>
        <v/>
      </c>
      <c r="I369" s="136" t="str">
        <f t="shared" ca="1" si="56"/>
        <v/>
      </c>
      <c r="J369" s="136" t="str">
        <f t="shared" ca="1" si="57"/>
        <v/>
      </c>
      <c r="L369" s="69"/>
      <c r="M369" s="29"/>
      <c r="N369" s="13"/>
      <c r="O369" s="19"/>
      <c r="P369" s="76"/>
      <c r="Q369" s="14"/>
      <c r="R369" s="15"/>
      <c r="S369" s="68"/>
      <c r="T369" s="68"/>
      <c r="U369" s="68"/>
    </row>
    <row r="370" spans="1:21" x14ac:dyDescent="0.25">
      <c r="A370" s="133" t="str">
        <f t="shared" ca="1" si="50"/>
        <v/>
      </c>
      <c r="B370" s="130" t="str">
        <f t="shared" ca="1" si="51"/>
        <v/>
      </c>
      <c r="C370" s="131" t="str">
        <f t="shared" ca="1" si="52"/>
        <v/>
      </c>
      <c r="D370" s="132"/>
      <c r="E370" s="133" t="str">
        <f t="shared" ca="1" si="53"/>
        <v/>
      </c>
      <c r="F370" s="134" t="str">
        <f t="shared" ca="1" si="54"/>
        <v/>
      </c>
      <c r="G370" s="135" t="str">
        <f t="shared" ca="1" si="49"/>
        <v/>
      </c>
      <c r="H370" s="150" t="str">
        <f t="shared" ca="1" si="55"/>
        <v/>
      </c>
      <c r="I370" s="136" t="str">
        <f t="shared" ca="1" si="56"/>
        <v/>
      </c>
      <c r="J370" s="136" t="str">
        <f t="shared" ca="1" si="57"/>
        <v/>
      </c>
      <c r="L370" s="69"/>
      <c r="M370" s="29"/>
      <c r="N370" s="13"/>
      <c r="O370" s="19"/>
      <c r="P370" s="76"/>
      <c r="Q370" s="14"/>
      <c r="R370" s="15"/>
      <c r="S370" s="68"/>
      <c r="T370" s="68"/>
      <c r="U370" s="68"/>
    </row>
    <row r="371" spans="1:21" x14ac:dyDescent="0.25">
      <c r="A371" s="133" t="str">
        <f t="shared" ca="1" si="50"/>
        <v/>
      </c>
      <c r="B371" s="130" t="str">
        <f t="shared" ca="1" si="51"/>
        <v/>
      </c>
      <c r="C371" s="131" t="str">
        <f t="shared" ca="1" si="52"/>
        <v/>
      </c>
      <c r="D371" s="132"/>
      <c r="E371" s="133" t="str">
        <f t="shared" ca="1" si="53"/>
        <v/>
      </c>
      <c r="F371" s="134" t="str">
        <f t="shared" ca="1" si="54"/>
        <v/>
      </c>
      <c r="G371" s="135" t="str">
        <f t="shared" ca="1" si="49"/>
        <v/>
      </c>
      <c r="H371" s="150" t="str">
        <f t="shared" ca="1" si="55"/>
        <v/>
      </c>
      <c r="I371" s="136" t="str">
        <f t="shared" ca="1" si="56"/>
        <v/>
      </c>
      <c r="J371" s="136" t="str">
        <f t="shared" ca="1" si="57"/>
        <v/>
      </c>
      <c r="L371" s="69"/>
      <c r="M371" s="29"/>
      <c r="N371" s="13"/>
      <c r="O371" s="19"/>
      <c r="P371" s="76"/>
      <c r="Q371" s="14"/>
      <c r="R371" s="15"/>
      <c r="S371" s="68"/>
      <c r="T371" s="68"/>
      <c r="U371" s="68"/>
    </row>
    <row r="372" spans="1:21" x14ac:dyDescent="0.25">
      <c r="A372" s="133" t="str">
        <f t="shared" ca="1" si="50"/>
        <v/>
      </c>
      <c r="B372" s="130" t="str">
        <f t="shared" ca="1" si="51"/>
        <v/>
      </c>
      <c r="C372" s="131" t="str">
        <f t="shared" ca="1" si="52"/>
        <v/>
      </c>
      <c r="D372" s="132"/>
      <c r="E372" s="133" t="str">
        <f t="shared" ca="1" si="53"/>
        <v/>
      </c>
      <c r="F372" s="134" t="str">
        <f t="shared" ca="1" si="54"/>
        <v/>
      </c>
      <c r="G372" s="135" t="str">
        <f t="shared" ca="1" si="49"/>
        <v/>
      </c>
      <c r="H372" s="150" t="str">
        <f t="shared" ca="1" si="55"/>
        <v/>
      </c>
      <c r="I372" s="136" t="str">
        <f t="shared" ca="1" si="56"/>
        <v/>
      </c>
      <c r="J372" s="136" t="str">
        <f t="shared" ca="1" si="57"/>
        <v/>
      </c>
      <c r="L372" s="69"/>
      <c r="M372" s="29"/>
      <c r="N372" s="13"/>
      <c r="O372" s="19"/>
      <c r="P372" s="76"/>
      <c r="Q372" s="14"/>
      <c r="R372" s="15"/>
      <c r="S372" s="68"/>
      <c r="T372" s="68"/>
      <c r="U372" s="68"/>
    </row>
    <row r="373" spans="1:21" x14ac:dyDescent="0.25">
      <c r="A373" s="133" t="str">
        <f t="shared" ca="1" si="50"/>
        <v/>
      </c>
      <c r="B373" s="130" t="str">
        <f t="shared" ca="1" si="51"/>
        <v/>
      </c>
      <c r="C373" s="131" t="str">
        <f t="shared" ca="1" si="52"/>
        <v/>
      </c>
      <c r="D373" s="132"/>
      <c r="E373" s="133" t="str">
        <f t="shared" ca="1" si="53"/>
        <v/>
      </c>
      <c r="F373" s="134" t="str">
        <f t="shared" ca="1" si="54"/>
        <v/>
      </c>
      <c r="G373" s="135" t="str">
        <f t="shared" ca="1" si="49"/>
        <v/>
      </c>
      <c r="H373" s="150" t="str">
        <f t="shared" ca="1" si="55"/>
        <v/>
      </c>
      <c r="I373" s="136" t="str">
        <f t="shared" ca="1" si="56"/>
        <v/>
      </c>
      <c r="J373" s="136" t="str">
        <f t="shared" ca="1" si="57"/>
        <v/>
      </c>
      <c r="L373" s="69"/>
      <c r="M373" s="29"/>
      <c r="N373" s="13"/>
      <c r="O373" s="19"/>
      <c r="P373" s="76"/>
      <c r="Q373" s="14"/>
      <c r="R373" s="15"/>
      <c r="S373" s="68"/>
      <c r="T373" s="68"/>
      <c r="U373" s="68"/>
    </row>
    <row r="374" spans="1:21" x14ac:dyDescent="0.25">
      <c r="A374" s="133" t="str">
        <f t="shared" ca="1" si="50"/>
        <v/>
      </c>
      <c r="B374" s="130" t="str">
        <f t="shared" ca="1" si="51"/>
        <v/>
      </c>
      <c r="C374" s="131" t="str">
        <f t="shared" ca="1" si="52"/>
        <v/>
      </c>
      <c r="D374" s="132"/>
      <c r="E374" s="133" t="str">
        <f t="shared" ca="1" si="53"/>
        <v/>
      </c>
      <c r="F374" s="134" t="str">
        <f t="shared" ca="1" si="54"/>
        <v/>
      </c>
      <c r="G374" s="135" t="str">
        <f t="shared" ca="1" si="49"/>
        <v/>
      </c>
      <c r="H374" s="150" t="str">
        <f t="shared" ca="1" si="55"/>
        <v/>
      </c>
      <c r="I374" s="136" t="str">
        <f t="shared" ca="1" si="56"/>
        <v/>
      </c>
      <c r="J374" s="136" t="str">
        <f t="shared" ca="1" si="57"/>
        <v/>
      </c>
      <c r="L374" s="69"/>
      <c r="M374" s="29"/>
      <c r="N374" s="13"/>
      <c r="O374" s="19"/>
      <c r="P374" s="76"/>
      <c r="Q374" s="14"/>
      <c r="R374" s="15"/>
      <c r="S374" s="68"/>
      <c r="T374" s="68"/>
      <c r="U374" s="68"/>
    </row>
    <row r="375" spans="1:21" x14ac:dyDescent="0.25">
      <c r="A375" s="133" t="str">
        <f t="shared" ca="1" si="50"/>
        <v/>
      </c>
      <c r="B375" s="130" t="str">
        <f t="shared" ca="1" si="51"/>
        <v/>
      </c>
      <c r="C375" s="131" t="str">
        <f t="shared" ca="1" si="52"/>
        <v/>
      </c>
      <c r="D375" s="132"/>
      <c r="E375" s="133" t="str">
        <f t="shared" ca="1" si="53"/>
        <v/>
      </c>
      <c r="F375" s="134" t="str">
        <f t="shared" ca="1" si="54"/>
        <v/>
      </c>
      <c r="G375" s="135" t="str">
        <f t="shared" ca="1" si="49"/>
        <v/>
      </c>
      <c r="H375" s="150" t="str">
        <f t="shared" ca="1" si="55"/>
        <v/>
      </c>
      <c r="I375" s="136" t="str">
        <f t="shared" ca="1" si="56"/>
        <v/>
      </c>
      <c r="J375" s="136" t="str">
        <f t="shared" ca="1" si="57"/>
        <v/>
      </c>
      <c r="L375" s="69"/>
      <c r="M375" s="29"/>
      <c r="N375" s="13"/>
      <c r="O375" s="19"/>
      <c r="P375" s="76"/>
      <c r="Q375" s="14"/>
      <c r="R375" s="15"/>
      <c r="S375" s="68"/>
      <c r="T375" s="68"/>
      <c r="U375" s="68"/>
    </row>
    <row r="376" spans="1:21" x14ac:dyDescent="0.25">
      <c r="A376" s="133" t="str">
        <f t="shared" ca="1" si="50"/>
        <v/>
      </c>
      <c r="B376" s="130" t="str">
        <f t="shared" ca="1" si="51"/>
        <v/>
      </c>
      <c r="C376" s="131" t="str">
        <f t="shared" ca="1" si="52"/>
        <v/>
      </c>
      <c r="D376" s="132"/>
      <c r="E376" s="133" t="str">
        <f t="shared" ca="1" si="53"/>
        <v/>
      </c>
      <c r="F376" s="134" t="str">
        <f t="shared" ca="1" si="54"/>
        <v/>
      </c>
      <c r="G376" s="135" t="str">
        <f t="shared" ca="1" si="49"/>
        <v/>
      </c>
      <c r="H376" s="150" t="str">
        <f t="shared" ca="1" si="55"/>
        <v/>
      </c>
      <c r="I376" s="136" t="str">
        <f t="shared" ca="1" si="56"/>
        <v/>
      </c>
      <c r="J376" s="136" t="str">
        <f t="shared" ca="1" si="57"/>
        <v/>
      </c>
      <c r="L376" s="69"/>
      <c r="M376" s="29"/>
      <c r="N376" s="13"/>
      <c r="O376" s="19"/>
      <c r="P376" s="76"/>
      <c r="Q376" s="14"/>
      <c r="R376" s="15"/>
      <c r="S376" s="68"/>
      <c r="T376" s="68"/>
      <c r="U376" s="68"/>
    </row>
    <row r="377" spans="1:21" x14ac:dyDescent="0.25">
      <c r="A377" s="133" t="str">
        <f t="shared" ca="1" si="50"/>
        <v/>
      </c>
      <c r="B377" s="130" t="str">
        <f t="shared" ca="1" si="51"/>
        <v/>
      </c>
      <c r="C377" s="131" t="str">
        <f t="shared" ca="1" si="52"/>
        <v/>
      </c>
      <c r="D377" s="132"/>
      <c r="E377" s="133" t="str">
        <f t="shared" ca="1" si="53"/>
        <v/>
      </c>
      <c r="F377" s="134" t="str">
        <f t="shared" ca="1" si="54"/>
        <v/>
      </c>
      <c r="G377" s="135" t="str">
        <f t="shared" ca="1" si="49"/>
        <v/>
      </c>
      <c r="H377" s="150" t="str">
        <f t="shared" ca="1" si="55"/>
        <v/>
      </c>
      <c r="I377" s="136" t="str">
        <f t="shared" ca="1" si="56"/>
        <v/>
      </c>
      <c r="J377" s="136" t="str">
        <f t="shared" ca="1" si="57"/>
        <v/>
      </c>
      <c r="L377" s="69"/>
      <c r="M377" s="29"/>
      <c r="N377" s="13"/>
      <c r="O377" s="19"/>
      <c r="P377" s="76"/>
      <c r="Q377" s="14"/>
      <c r="R377" s="15"/>
      <c r="S377" s="68"/>
      <c r="T377" s="68"/>
      <c r="U377" s="68"/>
    </row>
    <row r="378" spans="1:21" x14ac:dyDescent="0.25">
      <c r="A378" s="133" t="str">
        <f t="shared" ca="1" si="50"/>
        <v/>
      </c>
      <c r="B378" s="130" t="str">
        <f t="shared" ca="1" si="51"/>
        <v/>
      </c>
      <c r="C378" s="131" t="str">
        <f t="shared" ca="1" si="52"/>
        <v/>
      </c>
      <c r="D378" s="132"/>
      <c r="E378" s="133" t="str">
        <f t="shared" ca="1" si="53"/>
        <v/>
      </c>
      <c r="F378" s="134" t="str">
        <f t="shared" ca="1" si="54"/>
        <v/>
      </c>
      <c r="G378" s="135" t="str">
        <f t="shared" ca="1" si="49"/>
        <v/>
      </c>
      <c r="H378" s="150" t="str">
        <f t="shared" ca="1" si="55"/>
        <v/>
      </c>
      <c r="I378" s="136" t="str">
        <f t="shared" ca="1" si="56"/>
        <v/>
      </c>
      <c r="J378" s="136" t="str">
        <f t="shared" ca="1" si="57"/>
        <v/>
      </c>
      <c r="L378" s="69"/>
      <c r="M378" s="29"/>
      <c r="N378" s="13"/>
      <c r="O378" s="19"/>
      <c r="P378" s="76"/>
      <c r="Q378" s="14"/>
      <c r="R378" s="15"/>
      <c r="S378" s="68"/>
      <c r="T378" s="68"/>
      <c r="U378" s="68"/>
    </row>
    <row r="379" spans="1:21" x14ac:dyDescent="0.25">
      <c r="A379" s="133" t="str">
        <f t="shared" ca="1" si="50"/>
        <v/>
      </c>
      <c r="B379" s="130" t="str">
        <f t="shared" ca="1" si="51"/>
        <v/>
      </c>
      <c r="C379" s="131" t="str">
        <f t="shared" ca="1" si="52"/>
        <v/>
      </c>
      <c r="D379" s="132"/>
      <c r="E379" s="133" t="str">
        <f t="shared" ca="1" si="53"/>
        <v/>
      </c>
      <c r="F379" s="134" t="str">
        <f t="shared" ca="1" si="54"/>
        <v/>
      </c>
      <c r="G379" s="135" t="str">
        <f t="shared" ca="1" si="49"/>
        <v/>
      </c>
      <c r="H379" s="150" t="str">
        <f t="shared" ca="1" si="55"/>
        <v/>
      </c>
      <c r="I379" s="136" t="str">
        <f t="shared" ca="1" si="56"/>
        <v/>
      </c>
      <c r="J379" s="136" t="str">
        <f t="shared" ca="1" si="57"/>
        <v/>
      </c>
      <c r="L379" s="69"/>
      <c r="M379" s="29"/>
      <c r="N379" s="13"/>
      <c r="O379" s="19"/>
      <c r="P379" s="76"/>
      <c r="Q379" s="14"/>
      <c r="R379" s="15"/>
      <c r="S379" s="68"/>
      <c r="T379" s="68"/>
      <c r="U379" s="68"/>
    </row>
    <row r="380" spans="1:21" x14ac:dyDescent="0.25">
      <c r="A380" s="133" t="str">
        <f t="shared" ca="1" si="50"/>
        <v/>
      </c>
      <c r="B380" s="130" t="str">
        <f t="shared" ca="1" si="51"/>
        <v/>
      </c>
      <c r="C380" s="131" t="str">
        <f t="shared" ca="1" si="52"/>
        <v/>
      </c>
      <c r="D380" s="132"/>
      <c r="E380" s="133" t="str">
        <f t="shared" ca="1" si="53"/>
        <v/>
      </c>
      <c r="F380" s="134" t="str">
        <f t="shared" ca="1" si="54"/>
        <v/>
      </c>
      <c r="G380" s="135" t="str">
        <f t="shared" ca="1" si="49"/>
        <v/>
      </c>
      <c r="H380" s="150" t="str">
        <f t="shared" ca="1" si="55"/>
        <v/>
      </c>
      <c r="I380" s="136" t="str">
        <f t="shared" ca="1" si="56"/>
        <v/>
      </c>
      <c r="J380" s="136" t="str">
        <f t="shared" ca="1" si="57"/>
        <v/>
      </c>
      <c r="L380" s="69"/>
      <c r="M380" s="29"/>
      <c r="N380" s="13"/>
      <c r="O380" s="19"/>
      <c r="P380" s="76"/>
      <c r="Q380" s="14"/>
      <c r="R380" s="15"/>
      <c r="S380" s="68"/>
      <c r="T380" s="68"/>
      <c r="U380" s="68"/>
    </row>
    <row r="381" spans="1:21" x14ac:dyDescent="0.25">
      <c r="A381" s="133" t="str">
        <f t="shared" ca="1" si="50"/>
        <v/>
      </c>
      <c r="B381" s="130" t="str">
        <f t="shared" ca="1" si="51"/>
        <v/>
      </c>
      <c r="C381" s="131" t="str">
        <f t="shared" ca="1" si="52"/>
        <v/>
      </c>
      <c r="D381" s="132"/>
      <c r="E381" s="133" t="str">
        <f t="shared" ca="1" si="53"/>
        <v/>
      </c>
      <c r="F381" s="134" t="str">
        <f t="shared" ca="1" si="54"/>
        <v/>
      </c>
      <c r="G381" s="135" t="str">
        <f t="shared" ca="1" si="49"/>
        <v/>
      </c>
      <c r="H381" s="150" t="str">
        <f t="shared" ca="1" si="55"/>
        <v/>
      </c>
      <c r="I381" s="136" t="str">
        <f t="shared" ca="1" si="56"/>
        <v/>
      </c>
      <c r="J381" s="136" t="str">
        <f t="shared" ca="1" si="57"/>
        <v/>
      </c>
      <c r="L381" s="69"/>
      <c r="M381" s="29"/>
      <c r="N381" s="13"/>
      <c r="O381" s="19"/>
      <c r="P381" s="76"/>
      <c r="Q381" s="14"/>
      <c r="R381" s="15"/>
      <c r="S381" s="68"/>
      <c r="T381" s="68"/>
      <c r="U381" s="68"/>
    </row>
    <row r="382" spans="1:21" x14ac:dyDescent="0.25">
      <c r="A382" s="133" t="str">
        <f t="shared" ca="1" si="50"/>
        <v/>
      </c>
      <c r="B382" s="130" t="str">
        <f t="shared" ca="1" si="51"/>
        <v/>
      </c>
      <c r="C382" s="131" t="str">
        <f t="shared" ca="1" si="52"/>
        <v/>
      </c>
      <c r="D382" s="132"/>
      <c r="E382" s="133" t="str">
        <f t="shared" ca="1" si="53"/>
        <v/>
      </c>
      <c r="F382" s="134" t="str">
        <f t="shared" ca="1" si="54"/>
        <v/>
      </c>
      <c r="G382" s="135" t="str">
        <f t="shared" ca="1" si="49"/>
        <v/>
      </c>
      <c r="H382" s="150" t="str">
        <f t="shared" ca="1" si="55"/>
        <v/>
      </c>
      <c r="I382" s="136" t="str">
        <f t="shared" ca="1" si="56"/>
        <v/>
      </c>
      <c r="J382" s="136" t="str">
        <f t="shared" ca="1" si="57"/>
        <v/>
      </c>
      <c r="L382" s="69"/>
      <c r="M382" s="29"/>
      <c r="N382" s="13"/>
      <c r="O382" s="19"/>
      <c r="P382" s="76"/>
      <c r="Q382" s="14"/>
      <c r="R382" s="15"/>
      <c r="S382" s="68"/>
      <c r="T382" s="68"/>
      <c r="U382" s="68"/>
    </row>
    <row r="383" spans="1:21" x14ac:dyDescent="0.25">
      <c r="A383" s="133" t="str">
        <f t="shared" ca="1" si="50"/>
        <v/>
      </c>
      <c r="B383" s="130" t="str">
        <f t="shared" ca="1" si="51"/>
        <v/>
      </c>
      <c r="C383" s="131" t="str">
        <f t="shared" ca="1" si="52"/>
        <v/>
      </c>
      <c r="D383" s="132"/>
      <c r="E383" s="133" t="str">
        <f t="shared" ca="1" si="53"/>
        <v/>
      </c>
      <c r="F383" s="134" t="str">
        <f t="shared" ca="1" si="54"/>
        <v/>
      </c>
      <c r="G383" s="135" t="str">
        <f t="shared" ca="1" si="49"/>
        <v/>
      </c>
      <c r="H383" s="150" t="str">
        <f t="shared" ca="1" si="55"/>
        <v/>
      </c>
      <c r="I383" s="136" t="str">
        <f t="shared" ca="1" si="56"/>
        <v/>
      </c>
      <c r="J383" s="136" t="str">
        <f t="shared" ca="1" si="57"/>
        <v/>
      </c>
      <c r="L383" s="69"/>
      <c r="M383" s="29"/>
      <c r="N383" s="13"/>
      <c r="O383" s="19"/>
      <c r="P383" s="76"/>
      <c r="Q383" s="14"/>
      <c r="R383" s="15"/>
      <c r="S383" s="68"/>
      <c r="T383" s="68"/>
      <c r="U383" s="68"/>
    </row>
    <row r="384" spans="1:21" x14ac:dyDescent="0.25">
      <c r="A384" s="133" t="str">
        <f t="shared" ca="1" si="50"/>
        <v/>
      </c>
      <c r="B384" s="130" t="str">
        <f t="shared" ca="1" si="51"/>
        <v/>
      </c>
      <c r="C384" s="131" t="str">
        <f t="shared" ca="1" si="52"/>
        <v/>
      </c>
      <c r="D384" s="132"/>
      <c r="E384" s="133" t="str">
        <f t="shared" ca="1" si="53"/>
        <v/>
      </c>
      <c r="F384" s="134" t="str">
        <f t="shared" ca="1" si="54"/>
        <v/>
      </c>
      <c r="G384" s="135" t="str">
        <f t="shared" ca="1" si="49"/>
        <v/>
      </c>
      <c r="H384" s="150" t="str">
        <f t="shared" ca="1" si="55"/>
        <v/>
      </c>
      <c r="I384" s="136" t="str">
        <f t="shared" ca="1" si="56"/>
        <v/>
      </c>
      <c r="J384" s="136" t="str">
        <f t="shared" ca="1" si="57"/>
        <v/>
      </c>
      <c r="L384" s="69"/>
      <c r="M384" s="29"/>
      <c r="N384" s="13"/>
      <c r="O384" s="19"/>
      <c r="P384" s="76"/>
      <c r="Q384" s="14"/>
      <c r="R384" s="15"/>
      <c r="S384" s="68"/>
      <c r="T384" s="68"/>
      <c r="U384" s="68"/>
    </row>
    <row r="385" spans="1:21" x14ac:dyDescent="0.25">
      <c r="A385" s="133" t="str">
        <f t="shared" ca="1" si="50"/>
        <v/>
      </c>
      <c r="B385" s="130" t="str">
        <f t="shared" ca="1" si="51"/>
        <v/>
      </c>
      <c r="C385" s="131" t="str">
        <f t="shared" ca="1" si="52"/>
        <v/>
      </c>
      <c r="D385" s="132"/>
      <c r="E385" s="133" t="str">
        <f t="shared" ca="1" si="53"/>
        <v/>
      </c>
      <c r="F385" s="134" t="str">
        <f t="shared" ca="1" si="54"/>
        <v/>
      </c>
      <c r="G385" s="135" t="str">
        <f t="shared" ca="1" si="49"/>
        <v/>
      </c>
      <c r="H385" s="150" t="str">
        <f t="shared" ca="1" si="55"/>
        <v/>
      </c>
      <c r="I385" s="136" t="str">
        <f t="shared" ca="1" si="56"/>
        <v/>
      </c>
      <c r="J385" s="136" t="str">
        <f t="shared" ca="1" si="57"/>
        <v/>
      </c>
      <c r="L385" s="69"/>
      <c r="M385" s="29"/>
      <c r="N385" s="13"/>
      <c r="O385" s="19"/>
      <c r="P385" s="76"/>
      <c r="Q385" s="14"/>
      <c r="R385" s="15"/>
      <c r="S385" s="68"/>
      <c r="T385" s="68"/>
      <c r="U385" s="68"/>
    </row>
    <row r="386" spans="1:21" x14ac:dyDescent="0.25">
      <c r="A386" s="133" t="str">
        <f t="shared" ca="1" si="50"/>
        <v/>
      </c>
      <c r="B386" s="130" t="str">
        <f t="shared" ca="1" si="51"/>
        <v/>
      </c>
      <c r="C386" s="131" t="str">
        <f t="shared" ca="1" si="52"/>
        <v/>
      </c>
      <c r="D386" s="132"/>
      <c r="E386" s="133" t="str">
        <f t="shared" ca="1" si="53"/>
        <v/>
      </c>
      <c r="F386" s="134" t="str">
        <f t="shared" ca="1" si="54"/>
        <v/>
      </c>
      <c r="G386" s="135" t="str">
        <f t="shared" ca="1" si="49"/>
        <v/>
      </c>
      <c r="H386" s="150" t="str">
        <f t="shared" ca="1" si="55"/>
        <v/>
      </c>
      <c r="I386" s="136" t="str">
        <f t="shared" ca="1" si="56"/>
        <v/>
      </c>
      <c r="J386" s="136" t="str">
        <f t="shared" ca="1" si="57"/>
        <v/>
      </c>
      <c r="L386" s="69"/>
      <c r="M386" s="29"/>
      <c r="N386" s="13"/>
      <c r="O386" s="19"/>
      <c r="P386" s="76"/>
      <c r="Q386" s="14"/>
      <c r="R386" s="15"/>
      <c r="S386" s="68"/>
      <c r="T386" s="68"/>
      <c r="U386" s="68"/>
    </row>
    <row r="387" spans="1:21" x14ac:dyDescent="0.25">
      <c r="A387" s="133" t="str">
        <f t="shared" ca="1" si="50"/>
        <v/>
      </c>
      <c r="B387" s="130" t="str">
        <f t="shared" ca="1" si="51"/>
        <v/>
      </c>
      <c r="C387" s="131" t="str">
        <f t="shared" ca="1" si="52"/>
        <v/>
      </c>
      <c r="D387" s="132"/>
      <c r="E387" s="133" t="str">
        <f t="shared" ca="1" si="53"/>
        <v/>
      </c>
      <c r="F387" s="134" t="str">
        <f t="shared" ca="1" si="54"/>
        <v/>
      </c>
      <c r="G387" s="135" t="str">
        <f t="shared" ca="1" si="49"/>
        <v/>
      </c>
      <c r="H387" s="150" t="str">
        <f t="shared" ca="1" si="55"/>
        <v/>
      </c>
      <c r="I387" s="136" t="str">
        <f t="shared" ca="1" si="56"/>
        <v/>
      </c>
      <c r="J387" s="136" t="str">
        <f t="shared" ca="1" si="57"/>
        <v/>
      </c>
      <c r="L387" s="69"/>
      <c r="M387" s="29"/>
      <c r="N387" s="13"/>
      <c r="O387" s="19"/>
      <c r="P387" s="76"/>
      <c r="Q387" s="14"/>
      <c r="R387" s="15"/>
      <c r="S387" s="68"/>
      <c r="T387" s="68"/>
      <c r="U387" s="68"/>
    </row>
    <row r="388" spans="1:21" x14ac:dyDescent="0.25">
      <c r="A388" s="133" t="str">
        <f t="shared" ca="1" si="50"/>
        <v/>
      </c>
      <c r="B388" s="130" t="str">
        <f t="shared" ca="1" si="51"/>
        <v/>
      </c>
      <c r="C388" s="131" t="str">
        <f t="shared" ca="1" si="52"/>
        <v/>
      </c>
      <c r="D388" s="132"/>
      <c r="E388" s="133" t="str">
        <f t="shared" ca="1" si="53"/>
        <v/>
      </c>
      <c r="F388" s="134" t="str">
        <f t="shared" ca="1" si="54"/>
        <v/>
      </c>
      <c r="G388" s="135" t="str">
        <f t="shared" ca="1" si="49"/>
        <v/>
      </c>
      <c r="H388" s="150" t="str">
        <f t="shared" ca="1" si="55"/>
        <v/>
      </c>
      <c r="I388" s="136" t="str">
        <f t="shared" ca="1" si="56"/>
        <v/>
      </c>
      <c r="J388" s="136" t="str">
        <f t="shared" ca="1" si="57"/>
        <v/>
      </c>
      <c r="L388" s="69"/>
      <c r="M388" s="29"/>
      <c r="N388" s="13"/>
      <c r="O388" s="19"/>
      <c r="P388" s="76"/>
      <c r="Q388" s="14"/>
      <c r="R388" s="15"/>
      <c r="S388" s="68"/>
      <c r="T388" s="68"/>
      <c r="U388" s="68"/>
    </row>
    <row r="389" spans="1:21" x14ac:dyDescent="0.25">
      <c r="A389" s="133" t="str">
        <f t="shared" ca="1" si="50"/>
        <v/>
      </c>
      <c r="B389" s="130" t="str">
        <f t="shared" ca="1" si="51"/>
        <v/>
      </c>
      <c r="C389" s="131" t="str">
        <f t="shared" ca="1" si="52"/>
        <v/>
      </c>
      <c r="D389" s="132"/>
      <c r="E389" s="133" t="str">
        <f t="shared" ca="1" si="53"/>
        <v/>
      </c>
      <c r="F389" s="134" t="str">
        <f t="shared" ca="1" si="54"/>
        <v/>
      </c>
      <c r="G389" s="135" t="str">
        <f t="shared" ca="1" si="49"/>
        <v/>
      </c>
      <c r="H389" s="150" t="str">
        <f t="shared" ca="1" si="55"/>
        <v/>
      </c>
      <c r="I389" s="136" t="str">
        <f t="shared" ca="1" si="56"/>
        <v/>
      </c>
      <c r="J389" s="136" t="str">
        <f t="shared" ca="1" si="57"/>
        <v/>
      </c>
      <c r="L389" s="69"/>
      <c r="M389" s="29"/>
      <c r="N389" s="13"/>
      <c r="O389" s="19"/>
      <c r="P389" s="76"/>
      <c r="Q389" s="14"/>
      <c r="R389" s="15"/>
      <c r="S389" s="68"/>
      <c r="T389" s="68"/>
      <c r="U389" s="68"/>
    </row>
    <row r="390" spans="1:21" x14ac:dyDescent="0.25">
      <c r="A390" s="133" t="str">
        <f t="shared" ca="1" si="50"/>
        <v/>
      </c>
      <c r="B390" s="130" t="str">
        <f t="shared" ca="1" si="51"/>
        <v/>
      </c>
      <c r="C390" s="131" t="str">
        <f t="shared" ca="1" si="52"/>
        <v/>
      </c>
      <c r="D390" s="132"/>
      <c r="E390" s="133" t="str">
        <f t="shared" ca="1" si="53"/>
        <v/>
      </c>
      <c r="F390" s="134" t="str">
        <f t="shared" ca="1" si="54"/>
        <v/>
      </c>
      <c r="G390" s="135" t="str">
        <f t="shared" ca="1" si="49"/>
        <v/>
      </c>
      <c r="H390" s="150" t="str">
        <f t="shared" ca="1" si="55"/>
        <v/>
      </c>
      <c r="I390" s="136" t="str">
        <f t="shared" ca="1" si="56"/>
        <v/>
      </c>
      <c r="J390" s="136" t="str">
        <f t="shared" ca="1" si="57"/>
        <v/>
      </c>
      <c r="L390" s="69"/>
      <c r="M390" s="29"/>
      <c r="N390" s="13"/>
      <c r="O390" s="19"/>
      <c r="P390" s="76"/>
      <c r="Q390" s="14"/>
      <c r="R390" s="15"/>
      <c r="S390" s="68"/>
      <c r="T390" s="68"/>
      <c r="U390" s="68"/>
    </row>
    <row r="391" spans="1:21" x14ac:dyDescent="0.25">
      <c r="A391" s="133" t="str">
        <f t="shared" ca="1" si="50"/>
        <v/>
      </c>
      <c r="B391" s="130" t="str">
        <f t="shared" ca="1" si="51"/>
        <v/>
      </c>
      <c r="C391" s="131" t="str">
        <f t="shared" ca="1" si="52"/>
        <v/>
      </c>
      <c r="D391" s="132"/>
      <c r="E391" s="133" t="str">
        <f t="shared" ca="1" si="53"/>
        <v/>
      </c>
      <c r="F391" s="134" t="str">
        <f t="shared" ca="1" si="54"/>
        <v/>
      </c>
      <c r="G391" s="135" t="str">
        <f t="shared" ca="1" si="49"/>
        <v/>
      </c>
      <c r="H391" s="150" t="str">
        <f t="shared" ca="1" si="55"/>
        <v/>
      </c>
      <c r="I391" s="136" t="str">
        <f t="shared" ca="1" si="56"/>
        <v/>
      </c>
      <c r="J391" s="136" t="str">
        <f t="shared" ca="1" si="57"/>
        <v/>
      </c>
      <c r="L391" s="69"/>
      <c r="M391" s="29"/>
      <c r="N391" s="13"/>
      <c r="O391" s="19"/>
      <c r="P391" s="76"/>
      <c r="Q391" s="14"/>
      <c r="R391" s="15"/>
      <c r="S391" s="68"/>
      <c r="T391" s="68"/>
      <c r="U391" s="68"/>
    </row>
    <row r="392" spans="1:21" x14ac:dyDescent="0.25">
      <c r="A392" s="133" t="str">
        <f t="shared" ca="1" si="50"/>
        <v/>
      </c>
      <c r="B392" s="130" t="str">
        <f t="shared" ca="1" si="51"/>
        <v/>
      </c>
      <c r="C392" s="131" t="str">
        <f t="shared" ca="1" si="52"/>
        <v/>
      </c>
      <c r="D392" s="132"/>
      <c r="E392" s="133" t="str">
        <f t="shared" ca="1" si="53"/>
        <v/>
      </c>
      <c r="F392" s="134" t="str">
        <f t="shared" ca="1" si="54"/>
        <v/>
      </c>
      <c r="G392" s="135" t="str">
        <f t="shared" ref="G392:G455" ca="1" si="58">IF(OR(ISBLANK(INDIRECT("L"&amp;ROW())),ISBLANK(INDIRECT("M"&amp;ROW())),ISBLANK(APP_Datum_ab)),"",APP_Datum_ab)</f>
        <v/>
      </c>
      <c r="H392" s="150" t="str">
        <f t="shared" ca="1" si="55"/>
        <v/>
      </c>
      <c r="I392" s="136" t="str">
        <f t="shared" ca="1" si="56"/>
        <v/>
      </c>
      <c r="J392" s="136" t="str">
        <f t="shared" ca="1" si="57"/>
        <v/>
      </c>
      <c r="L392" s="69"/>
      <c r="M392" s="29"/>
      <c r="N392" s="13"/>
      <c r="O392" s="19"/>
      <c r="P392" s="76"/>
      <c r="Q392" s="14"/>
      <c r="R392" s="15"/>
      <c r="S392" s="68"/>
      <c r="T392" s="68"/>
      <c r="U392" s="68"/>
    </row>
    <row r="393" spans="1:21" x14ac:dyDescent="0.25">
      <c r="A393" s="133" t="str">
        <f t="shared" ca="1" si="50"/>
        <v/>
      </c>
      <c r="B393" s="130" t="str">
        <f t="shared" ca="1" si="51"/>
        <v/>
      </c>
      <c r="C393" s="131" t="str">
        <f t="shared" ca="1" si="52"/>
        <v/>
      </c>
      <c r="D393" s="132"/>
      <c r="E393" s="133" t="str">
        <f t="shared" ca="1" si="53"/>
        <v/>
      </c>
      <c r="F393" s="134" t="str">
        <f t="shared" ca="1" si="54"/>
        <v/>
      </c>
      <c r="G393" s="135" t="str">
        <f t="shared" ca="1" si="58"/>
        <v/>
      </c>
      <c r="H393" s="150" t="str">
        <f t="shared" ca="1" si="55"/>
        <v/>
      </c>
      <c r="I393" s="136" t="str">
        <f t="shared" ca="1" si="56"/>
        <v/>
      </c>
      <c r="J393" s="136" t="str">
        <f t="shared" ca="1" si="57"/>
        <v/>
      </c>
      <c r="L393" s="69"/>
      <c r="M393" s="29"/>
      <c r="N393" s="13"/>
      <c r="O393" s="19"/>
      <c r="P393" s="76"/>
      <c r="Q393" s="14"/>
      <c r="R393" s="15"/>
      <c r="S393" s="68"/>
      <c r="T393" s="68"/>
      <c r="U393" s="68"/>
    </row>
    <row r="394" spans="1:21" x14ac:dyDescent="0.25">
      <c r="A394" s="133" t="str">
        <f t="shared" ref="A394:A457" ca="1" si="59">IF(INDIRECT("J"&amp;ROW())="","",INDIRECT("L"&amp;ROW()))</f>
        <v/>
      </c>
      <c r="B394" s="130" t="str">
        <f t="shared" ref="B394:B457" ca="1" si="60">IF(OR(INDIRECT("J"&amp;ROW())="",ISBLANK(INDIRECT("O"&amp;ROW()))),"",INDIRECT("O"&amp;ROW()))</f>
        <v/>
      </c>
      <c r="C394" s="131" t="str">
        <f t="shared" ref="C394:C457" ca="1" si="61">IF(OR(INDIRECT("J"&amp;ROW())="",ISBLANK(INDIRECT("n"&amp;ROW()))),"",INDIRECT("n"&amp;ROW()))</f>
        <v/>
      </c>
      <c r="D394" s="132"/>
      <c r="E394" s="133" t="str">
        <f t="shared" ref="E394:E457" ca="1" si="62">IF(OR(ISBLANK(INDIRECT("L"&amp;ROW())),ISBLANK(INDIRECT("M"&amp;ROW()))),"",INDIRECT("L"&amp;ROW()))</f>
        <v/>
      </c>
      <c r="F394" s="134" t="str">
        <f t="shared" ref="F394:F457" ca="1" si="63">IF(OR(ISBLANK(INDIRECT("L"&amp;ROW())),ISBLANK(INDIRECT("M"&amp;ROW()))),"",INDIRECT("O"&amp;ROW()))</f>
        <v/>
      </c>
      <c r="G394" s="135" t="str">
        <f t="shared" ca="1" si="58"/>
        <v/>
      </c>
      <c r="H394" s="150" t="str">
        <f t="shared" ref="H394:H457" ca="1" si="64">IF(OR(ISBLANK(INDIRECT("L"&amp;ROW())),ISBLANK(INDIRECT("M"&amp;ROW()))),"",INDIRECT("p"&amp;ROW()))</f>
        <v/>
      </c>
      <c r="I394" s="136" t="str">
        <f t="shared" ref="I394:I457" ca="1" si="65">IF(OR(ISBLANK(INDIRECT("L"&amp;ROW())),ISBLANK(INDIRECT("M"&amp;ROW()))),"",INDIRECT("m"&amp;ROW()))</f>
        <v/>
      </c>
      <c r="J394" s="136" t="str">
        <f t="shared" ref="J394:J457" ca="1" si="66">IF(OR(ISBLANK(INDIRECT("L"&amp;ROW())),ISBLANK(INDIRECT("M"&amp;ROW()))),"", IF(INDIRECT("m"&amp;ROW())=INDIRECT("p"&amp;ROW()),"",INDIRECT("p"&amp;ROW())-INDIRECT("m"&amp;ROW())))</f>
        <v/>
      </c>
      <c r="L394" s="69"/>
      <c r="M394" s="29"/>
      <c r="N394" s="13"/>
      <c r="O394" s="19"/>
      <c r="P394" s="76"/>
      <c r="Q394" s="14"/>
      <c r="R394" s="15"/>
      <c r="S394" s="68"/>
      <c r="T394" s="68"/>
      <c r="U394" s="68"/>
    </row>
    <row r="395" spans="1:21" x14ac:dyDescent="0.25">
      <c r="A395" s="133" t="str">
        <f t="shared" ca="1" si="59"/>
        <v/>
      </c>
      <c r="B395" s="130" t="str">
        <f t="shared" ca="1" si="60"/>
        <v/>
      </c>
      <c r="C395" s="131" t="str">
        <f t="shared" ca="1" si="61"/>
        <v/>
      </c>
      <c r="D395" s="132"/>
      <c r="E395" s="133" t="str">
        <f t="shared" ca="1" si="62"/>
        <v/>
      </c>
      <c r="F395" s="134" t="str">
        <f t="shared" ca="1" si="63"/>
        <v/>
      </c>
      <c r="G395" s="135" t="str">
        <f t="shared" ca="1" si="58"/>
        <v/>
      </c>
      <c r="H395" s="150" t="str">
        <f t="shared" ca="1" si="64"/>
        <v/>
      </c>
      <c r="I395" s="136" t="str">
        <f t="shared" ca="1" si="65"/>
        <v/>
      </c>
      <c r="J395" s="136" t="str">
        <f t="shared" ca="1" si="66"/>
        <v/>
      </c>
      <c r="L395" s="69"/>
      <c r="M395" s="29"/>
      <c r="N395" s="13"/>
      <c r="O395" s="19"/>
      <c r="P395" s="76"/>
      <c r="Q395" s="14"/>
      <c r="R395" s="15"/>
      <c r="S395" s="68"/>
      <c r="T395" s="68"/>
      <c r="U395" s="68"/>
    </row>
    <row r="396" spans="1:21" x14ac:dyDescent="0.25">
      <c r="A396" s="133" t="str">
        <f t="shared" ca="1" si="59"/>
        <v/>
      </c>
      <c r="B396" s="130" t="str">
        <f t="shared" ca="1" si="60"/>
        <v/>
      </c>
      <c r="C396" s="131" t="str">
        <f t="shared" ca="1" si="61"/>
        <v/>
      </c>
      <c r="D396" s="132"/>
      <c r="E396" s="133" t="str">
        <f t="shared" ca="1" si="62"/>
        <v/>
      </c>
      <c r="F396" s="134" t="str">
        <f t="shared" ca="1" si="63"/>
        <v/>
      </c>
      <c r="G396" s="135" t="str">
        <f t="shared" ca="1" si="58"/>
        <v/>
      </c>
      <c r="H396" s="150" t="str">
        <f t="shared" ca="1" si="64"/>
        <v/>
      </c>
      <c r="I396" s="136" t="str">
        <f t="shared" ca="1" si="65"/>
        <v/>
      </c>
      <c r="J396" s="136" t="str">
        <f t="shared" ca="1" si="66"/>
        <v/>
      </c>
      <c r="L396" s="69"/>
      <c r="M396" s="29"/>
      <c r="N396" s="13"/>
      <c r="O396" s="19"/>
      <c r="P396" s="76"/>
      <c r="Q396" s="14"/>
      <c r="R396" s="15"/>
      <c r="S396" s="68"/>
      <c r="T396" s="68"/>
      <c r="U396" s="68"/>
    </row>
    <row r="397" spans="1:21" x14ac:dyDescent="0.25">
      <c r="A397" s="133" t="str">
        <f t="shared" ca="1" si="59"/>
        <v/>
      </c>
      <c r="B397" s="130" t="str">
        <f t="shared" ca="1" si="60"/>
        <v/>
      </c>
      <c r="C397" s="131" t="str">
        <f t="shared" ca="1" si="61"/>
        <v/>
      </c>
      <c r="D397" s="132"/>
      <c r="E397" s="133" t="str">
        <f t="shared" ca="1" si="62"/>
        <v/>
      </c>
      <c r="F397" s="134" t="str">
        <f t="shared" ca="1" si="63"/>
        <v/>
      </c>
      <c r="G397" s="135" t="str">
        <f t="shared" ca="1" si="58"/>
        <v/>
      </c>
      <c r="H397" s="150" t="str">
        <f t="shared" ca="1" si="64"/>
        <v/>
      </c>
      <c r="I397" s="136" t="str">
        <f t="shared" ca="1" si="65"/>
        <v/>
      </c>
      <c r="J397" s="136" t="str">
        <f t="shared" ca="1" si="66"/>
        <v/>
      </c>
      <c r="L397" s="69"/>
      <c r="M397" s="29"/>
      <c r="N397" s="13"/>
      <c r="O397" s="19"/>
      <c r="P397" s="76"/>
      <c r="Q397" s="14"/>
      <c r="R397" s="15"/>
      <c r="S397" s="68"/>
      <c r="T397" s="68"/>
      <c r="U397" s="68"/>
    </row>
    <row r="398" spans="1:21" x14ac:dyDescent="0.25">
      <c r="A398" s="133" t="str">
        <f t="shared" ca="1" si="59"/>
        <v/>
      </c>
      <c r="B398" s="130" t="str">
        <f t="shared" ca="1" si="60"/>
        <v/>
      </c>
      <c r="C398" s="131" t="str">
        <f t="shared" ca="1" si="61"/>
        <v/>
      </c>
      <c r="D398" s="132"/>
      <c r="E398" s="133" t="str">
        <f t="shared" ca="1" si="62"/>
        <v/>
      </c>
      <c r="F398" s="134" t="str">
        <f t="shared" ca="1" si="63"/>
        <v/>
      </c>
      <c r="G398" s="135" t="str">
        <f t="shared" ca="1" si="58"/>
        <v/>
      </c>
      <c r="H398" s="150" t="str">
        <f t="shared" ca="1" si="64"/>
        <v/>
      </c>
      <c r="I398" s="136" t="str">
        <f t="shared" ca="1" si="65"/>
        <v/>
      </c>
      <c r="J398" s="136" t="str">
        <f t="shared" ca="1" si="66"/>
        <v/>
      </c>
      <c r="L398" s="69"/>
      <c r="M398" s="29"/>
      <c r="N398" s="13"/>
      <c r="O398" s="19"/>
      <c r="P398" s="76"/>
      <c r="Q398" s="14"/>
      <c r="R398" s="15"/>
      <c r="S398" s="68"/>
      <c r="T398" s="68"/>
      <c r="U398" s="68"/>
    </row>
    <row r="399" spans="1:21" x14ac:dyDescent="0.25">
      <c r="A399" s="133" t="str">
        <f t="shared" ca="1" si="59"/>
        <v/>
      </c>
      <c r="B399" s="130" t="str">
        <f t="shared" ca="1" si="60"/>
        <v/>
      </c>
      <c r="C399" s="131" t="str">
        <f t="shared" ca="1" si="61"/>
        <v/>
      </c>
      <c r="D399" s="132"/>
      <c r="E399" s="133" t="str">
        <f t="shared" ca="1" si="62"/>
        <v/>
      </c>
      <c r="F399" s="134" t="str">
        <f t="shared" ca="1" si="63"/>
        <v/>
      </c>
      <c r="G399" s="135" t="str">
        <f t="shared" ca="1" si="58"/>
        <v/>
      </c>
      <c r="H399" s="150" t="str">
        <f t="shared" ca="1" si="64"/>
        <v/>
      </c>
      <c r="I399" s="136" t="str">
        <f t="shared" ca="1" si="65"/>
        <v/>
      </c>
      <c r="J399" s="136" t="str">
        <f t="shared" ca="1" si="66"/>
        <v/>
      </c>
      <c r="L399" s="69"/>
      <c r="M399" s="29"/>
      <c r="N399" s="13"/>
      <c r="O399" s="19"/>
      <c r="P399" s="76"/>
      <c r="Q399" s="14"/>
      <c r="R399" s="15"/>
      <c r="S399" s="68"/>
      <c r="T399" s="68"/>
      <c r="U399" s="68"/>
    </row>
    <row r="400" spans="1:21" x14ac:dyDescent="0.25">
      <c r="A400" s="133" t="str">
        <f t="shared" ca="1" si="59"/>
        <v/>
      </c>
      <c r="B400" s="130" t="str">
        <f t="shared" ca="1" si="60"/>
        <v/>
      </c>
      <c r="C400" s="131" t="str">
        <f t="shared" ca="1" si="61"/>
        <v/>
      </c>
      <c r="D400" s="132"/>
      <c r="E400" s="133" t="str">
        <f t="shared" ca="1" si="62"/>
        <v/>
      </c>
      <c r="F400" s="134" t="str">
        <f t="shared" ca="1" si="63"/>
        <v/>
      </c>
      <c r="G400" s="135" t="str">
        <f t="shared" ca="1" si="58"/>
        <v/>
      </c>
      <c r="H400" s="150" t="str">
        <f t="shared" ca="1" si="64"/>
        <v/>
      </c>
      <c r="I400" s="136" t="str">
        <f t="shared" ca="1" si="65"/>
        <v/>
      </c>
      <c r="J400" s="136" t="str">
        <f t="shared" ca="1" si="66"/>
        <v/>
      </c>
      <c r="L400" s="69"/>
      <c r="M400" s="29"/>
      <c r="N400" s="13"/>
      <c r="O400" s="19"/>
      <c r="P400" s="76"/>
      <c r="Q400" s="14"/>
      <c r="R400" s="15"/>
      <c r="S400" s="68"/>
      <c r="T400" s="68"/>
      <c r="U400" s="68"/>
    </row>
    <row r="401" spans="1:21" x14ac:dyDescent="0.25">
      <c r="A401" s="133" t="str">
        <f t="shared" ca="1" si="59"/>
        <v/>
      </c>
      <c r="B401" s="130" t="str">
        <f t="shared" ca="1" si="60"/>
        <v/>
      </c>
      <c r="C401" s="131" t="str">
        <f t="shared" ca="1" si="61"/>
        <v/>
      </c>
      <c r="D401" s="132"/>
      <c r="E401" s="133" t="str">
        <f t="shared" ca="1" si="62"/>
        <v/>
      </c>
      <c r="F401" s="134" t="str">
        <f t="shared" ca="1" si="63"/>
        <v/>
      </c>
      <c r="G401" s="135" t="str">
        <f t="shared" ca="1" si="58"/>
        <v/>
      </c>
      <c r="H401" s="150" t="str">
        <f t="shared" ca="1" si="64"/>
        <v/>
      </c>
      <c r="I401" s="136" t="str">
        <f t="shared" ca="1" si="65"/>
        <v/>
      </c>
      <c r="J401" s="136" t="str">
        <f t="shared" ca="1" si="66"/>
        <v/>
      </c>
      <c r="L401" s="69"/>
      <c r="M401" s="29"/>
      <c r="N401" s="13"/>
      <c r="O401" s="19"/>
      <c r="P401" s="76"/>
      <c r="Q401" s="14"/>
      <c r="R401" s="15"/>
      <c r="S401" s="68"/>
      <c r="T401" s="68"/>
      <c r="U401" s="68"/>
    </row>
    <row r="402" spans="1:21" x14ac:dyDescent="0.25">
      <c r="A402" s="133" t="str">
        <f t="shared" ca="1" si="59"/>
        <v/>
      </c>
      <c r="B402" s="130" t="str">
        <f t="shared" ca="1" si="60"/>
        <v/>
      </c>
      <c r="C402" s="131" t="str">
        <f t="shared" ca="1" si="61"/>
        <v/>
      </c>
      <c r="D402" s="132"/>
      <c r="E402" s="133" t="str">
        <f t="shared" ca="1" si="62"/>
        <v/>
      </c>
      <c r="F402" s="134" t="str">
        <f t="shared" ca="1" si="63"/>
        <v/>
      </c>
      <c r="G402" s="135" t="str">
        <f t="shared" ca="1" si="58"/>
        <v/>
      </c>
      <c r="H402" s="150" t="str">
        <f t="shared" ca="1" si="64"/>
        <v/>
      </c>
      <c r="I402" s="136" t="str">
        <f t="shared" ca="1" si="65"/>
        <v/>
      </c>
      <c r="J402" s="136" t="str">
        <f t="shared" ca="1" si="66"/>
        <v/>
      </c>
      <c r="L402" s="69"/>
      <c r="M402" s="29"/>
      <c r="N402" s="13"/>
      <c r="O402" s="19"/>
      <c r="P402" s="76"/>
      <c r="Q402" s="14"/>
      <c r="R402" s="15"/>
      <c r="S402" s="68"/>
      <c r="T402" s="68"/>
      <c r="U402" s="68"/>
    </row>
    <row r="403" spans="1:21" x14ac:dyDescent="0.25">
      <c r="A403" s="133" t="str">
        <f t="shared" ca="1" si="59"/>
        <v/>
      </c>
      <c r="B403" s="130" t="str">
        <f t="shared" ca="1" si="60"/>
        <v/>
      </c>
      <c r="C403" s="131" t="str">
        <f t="shared" ca="1" si="61"/>
        <v/>
      </c>
      <c r="D403" s="132"/>
      <c r="E403" s="133" t="str">
        <f t="shared" ca="1" si="62"/>
        <v/>
      </c>
      <c r="F403" s="134" t="str">
        <f t="shared" ca="1" si="63"/>
        <v/>
      </c>
      <c r="G403" s="135" t="str">
        <f t="shared" ca="1" si="58"/>
        <v/>
      </c>
      <c r="H403" s="150" t="str">
        <f t="shared" ca="1" si="64"/>
        <v/>
      </c>
      <c r="I403" s="136" t="str">
        <f t="shared" ca="1" si="65"/>
        <v/>
      </c>
      <c r="J403" s="136" t="str">
        <f t="shared" ca="1" si="66"/>
        <v/>
      </c>
      <c r="L403" s="69"/>
      <c r="M403" s="29"/>
      <c r="N403" s="13"/>
      <c r="O403" s="19"/>
      <c r="P403" s="76"/>
      <c r="Q403" s="14"/>
      <c r="R403" s="15"/>
      <c r="S403" s="68"/>
      <c r="T403" s="68"/>
      <c r="U403" s="68"/>
    </row>
    <row r="404" spans="1:21" x14ac:dyDescent="0.25">
      <c r="A404" s="133" t="str">
        <f t="shared" ca="1" si="59"/>
        <v/>
      </c>
      <c r="B404" s="130" t="str">
        <f t="shared" ca="1" si="60"/>
        <v/>
      </c>
      <c r="C404" s="131" t="str">
        <f t="shared" ca="1" si="61"/>
        <v/>
      </c>
      <c r="D404" s="132"/>
      <c r="E404" s="133" t="str">
        <f t="shared" ca="1" si="62"/>
        <v/>
      </c>
      <c r="F404" s="134" t="str">
        <f t="shared" ca="1" si="63"/>
        <v/>
      </c>
      <c r="G404" s="135" t="str">
        <f t="shared" ca="1" si="58"/>
        <v/>
      </c>
      <c r="H404" s="150" t="str">
        <f t="shared" ca="1" si="64"/>
        <v/>
      </c>
      <c r="I404" s="136" t="str">
        <f t="shared" ca="1" si="65"/>
        <v/>
      </c>
      <c r="J404" s="136" t="str">
        <f t="shared" ca="1" si="66"/>
        <v/>
      </c>
      <c r="L404" s="69"/>
      <c r="M404" s="29"/>
      <c r="N404" s="13"/>
      <c r="O404" s="19"/>
      <c r="P404" s="76"/>
      <c r="Q404" s="14"/>
      <c r="R404" s="15"/>
      <c r="S404" s="68"/>
      <c r="T404" s="68"/>
      <c r="U404" s="68"/>
    </row>
    <row r="405" spans="1:21" x14ac:dyDescent="0.25">
      <c r="A405" s="133" t="str">
        <f t="shared" ca="1" si="59"/>
        <v/>
      </c>
      <c r="B405" s="130" t="str">
        <f t="shared" ca="1" si="60"/>
        <v/>
      </c>
      <c r="C405" s="131" t="str">
        <f t="shared" ca="1" si="61"/>
        <v/>
      </c>
      <c r="D405" s="132"/>
      <c r="E405" s="133" t="str">
        <f t="shared" ca="1" si="62"/>
        <v/>
      </c>
      <c r="F405" s="134" t="str">
        <f t="shared" ca="1" si="63"/>
        <v/>
      </c>
      <c r="G405" s="135" t="str">
        <f t="shared" ca="1" si="58"/>
        <v/>
      </c>
      <c r="H405" s="150" t="str">
        <f t="shared" ca="1" si="64"/>
        <v/>
      </c>
      <c r="I405" s="136" t="str">
        <f t="shared" ca="1" si="65"/>
        <v/>
      </c>
      <c r="J405" s="136" t="str">
        <f t="shared" ca="1" si="66"/>
        <v/>
      </c>
      <c r="L405" s="69"/>
      <c r="M405" s="29"/>
      <c r="N405" s="13"/>
      <c r="O405" s="19"/>
      <c r="P405" s="76"/>
      <c r="Q405" s="14"/>
      <c r="R405" s="15"/>
      <c r="S405" s="68"/>
      <c r="T405" s="68"/>
      <c r="U405" s="68"/>
    </row>
    <row r="406" spans="1:21" x14ac:dyDescent="0.25">
      <c r="A406" s="133" t="str">
        <f t="shared" ca="1" si="59"/>
        <v/>
      </c>
      <c r="B406" s="130" t="str">
        <f t="shared" ca="1" si="60"/>
        <v/>
      </c>
      <c r="C406" s="131" t="str">
        <f t="shared" ca="1" si="61"/>
        <v/>
      </c>
      <c r="D406" s="132"/>
      <c r="E406" s="133" t="str">
        <f t="shared" ca="1" si="62"/>
        <v/>
      </c>
      <c r="F406" s="134" t="str">
        <f t="shared" ca="1" si="63"/>
        <v/>
      </c>
      <c r="G406" s="135" t="str">
        <f t="shared" ca="1" si="58"/>
        <v/>
      </c>
      <c r="H406" s="150" t="str">
        <f t="shared" ca="1" si="64"/>
        <v/>
      </c>
      <c r="I406" s="136" t="str">
        <f t="shared" ca="1" si="65"/>
        <v/>
      </c>
      <c r="J406" s="136" t="str">
        <f t="shared" ca="1" si="66"/>
        <v/>
      </c>
      <c r="L406" s="69"/>
      <c r="M406" s="29"/>
      <c r="N406" s="13"/>
      <c r="O406" s="19"/>
      <c r="P406" s="76"/>
      <c r="Q406" s="14"/>
      <c r="R406" s="15"/>
      <c r="S406" s="68"/>
      <c r="T406" s="68"/>
      <c r="U406" s="68"/>
    </row>
    <row r="407" spans="1:21" x14ac:dyDescent="0.25">
      <c r="A407" s="133" t="str">
        <f t="shared" ca="1" si="59"/>
        <v/>
      </c>
      <c r="B407" s="130" t="str">
        <f t="shared" ca="1" si="60"/>
        <v/>
      </c>
      <c r="C407" s="131" t="str">
        <f t="shared" ca="1" si="61"/>
        <v/>
      </c>
      <c r="D407" s="132"/>
      <c r="E407" s="133" t="str">
        <f t="shared" ca="1" si="62"/>
        <v/>
      </c>
      <c r="F407" s="134" t="str">
        <f t="shared" ca="1" si="63"/>
        <v/>
      </c>
      <c r="G407" s="135" t="str">
        <f t="shared" ca="1" si="58"/>
        <v/>
      </c>
      <c r="H407" s="150" t="str">
        <f t="shared" ca="1" si="64"/>
        <v/>
      </c>
      <c r="I407" s="136" t="str">
        <f t="shared" ca="1" si="65"/>
        <v/>
      </c>
      <c r="J407" s="136" t="str">
        <f t="shared" ca="1" si="66"/>
        <v/>
      </c>
      <c r="L407" s="69"/>
      <c r="M407" s="29"/>
      <c r="N407" s="13"/>
      <c r="O407" s="19"/>
      <c r="P407" s="76"/>
      <c r="Q407" s="14"/>
      <c r="R407" s="15"/>
      <c r="S407" s="68"/>
      <c r="T407" s="68"/>
      <c r="U407" s="68"/>
    </row>
    <row r="408" spans="1:21" x14ac:dyDescent="0.25">
      <c r="A408" s="133" t="str">
        <f t="shared" ca="1" si="59"/>
        <v/>
      </c>
      <c r="B408" s="130" t="str">
        <f t="shared" ca="1" si="60"/>
        <v/>
      </c>
      <c r="C408" s="131" t="str">
        <f t="shared" ca="1" si="61"/>
        <v/>
      </c>
      <c r="D408" s="132"/>
      <c r="E408" s="133" t="str">
        <f t="shared" ca="1" si="62"/>
        <v/>
      </c>
      <c r="F408" s="134" t="str">
        <f t="shared" ca="1" si="63"/>
        <v/>
      </c>
      <c r="G408" s="135" t="str">
        <f t="shared" ca="1" si="58"/>
        <v/>
      </c>
      <c r="H408" s="150" t="str">
        <f t="shared" ca="1" si="64"/>
        <v/>
      </c>
      <c r="I408" s="136" t="str">
        <f t="shared" ca="1" si="65"/>
        <v/>
      </c>
      <c r="J408" s="136" t="str">
        <f t="shared" ca="1" si="66"/>
        <v/>
      </c>
      <c r="L408" s="69"/>
      <c r="M408" s="29"/>
      <c r="N408" s="13"/>
      <c r="O408" s="19"/>
      <c r="P408" s="76"/>
      <c r="Q408" s="14"/>
      <c r="R408" s="15"/>
      <c r="S408" s="68"/>
      <c r="T408" s="68"/>
      <c r="U408" s="68"/>
    </row>
    <row r="409" spans="1:21" x14ac:dyDescent="0.25">
      <c r="A409" s="133" t="str">
        <f t="shared" ca="1" si="59"/>
        <v/>
      </c>
      <c r="B409" s="130" t="str">
        <f t="shared" ca="1" si="60"/>
        <v/>
      </c>
      <c r="C409" s="131" t="str">
        <f t="shared" ca="1" si="61"/>
        <v/>
      </c>
      <c r="D409" s="132"/>
      <c r="E409" s="133" t="str">
        <f t="shared" ca="1" si="62"/>
        <v/>
      </c>
      <c r="F409" s="134" t="str">
        <f t="shared" ca="1" si="63"/>
        <v/>
      </c>
      <c r="G409" s="135" t="str">
        <f t="shared" ca="1" si="58"/>
        <v/>
      </c>
      <c r="H409" s="150" t="str">
        <f t="shared" ca="1" si="64"/>
        <v/>
      </c>
      <c r="I409" s="136" t="str">
        <f t="shared" ca="1" si="65"/>
        <v/>
      </c>
      <c r="J409" s="136" t="str">
        <f t="shared" ca="1" si="66"/>
        <v/>
      </c>
      <c r="L409" s="69"/>
      <c r="M409" s="29"/>
      <c r="N409" s="13"/>
      <c r="O409" s="19"/>
      <c r="P409" s="76"/>
      <c r="Q409" s="14"/>
      <c r="R409" s="15"/>
      <c r="S409" s="68"/>
      <c r="T409" s="68"/>
      <c r="U409" s="68"/>
    </row>
    <row r="410" spans="1:21" x14ac:dyDescent="0.25">
      <c r="A410" s="133" t="str">
        <f t="shared" ca="1" si="59"/>
        <v/>
      </c>
      <c r="B410" s="130" t="str">
        <f t="shared" ca="1" si="60"/>
        <v/>
      </c>
      <c r="C410" s="131" t="str">
        <f t="shared" ca="1" si="61"/>
        <v/>
      </c>
      <c r="D410" s="132"/>
      <c r="E410" s="133" t="str">
        <f t="shared" ca="1" si="62"/>
        <v/>
      </c>
      <c r="F410" s="134" t="str">
        <f t="shared" ca="1" si="63"/>
        <v/>
      </c>
      <c r="G410" s="135" t="str">
        <f t="shared" ca="1" si="58"/>
        <v/>
      </c>
      <c r="H410" s="150" t="str">
        <f t="shared" ca="1" si="64"/>
        <v/>
      </c>
      <c r="I410" s="136" t="str">
        <f t="shared" ca="1" si="65"/>
        <v/>
      </c>
      <c r="J410" s="136" t="str">
        <f t="shared" ca="1" si="66"/>
        <v/>
      </c>
      <c r="L410" s="69"/>
      <c r="M410" s="29"/>
      <c r="N410" s="13"/>
      <c r="O410" s="19"/>
      <c r="P410" s="76"/>
      <c r="Q410" s="14"/>
      <c r="R410" s="15"/>
      <c r="S410" s="68"/>
      <c r="T410" s="68"/>
      <c r="U410" s="68"/>
    </row>
    <row r="411" spans="1:21" x14ac:dyDescent="0.25">
      <c r="A411" s="133" t="str">
        <f t="shared" ca="1" si="59"/>
        <v/>
      </c>
      <c r="B411" s="130" t="str">
        <f t="shared" ca="1" si="60"/>
        <v/>
      </c>
      <c r="C411" s="131" t="str">
        <f t="shared" ca="1" si="61"/>
        <v/>
      </c>
      <c r="D411" s="132"/>
      <c r="E411" s="133" t="str">
        <f t="shared" ca="1" si="62"/>
        <v/>
      </c>
      <c r="F411" s="134" t="str">
        <f t="shared" ca="1" si="63"/>
        <v/>
      </c>
      <c r="G411" s="135" t="str">
        <f t="shared" ca="1" si="58"/>
        <v/>
      </c>
      <c r="H411" s="150" t="str">
        <f t="shared" ca="1" si="64"/>
        <v/>
      </c>
      <c r="I411" s="136" t="str">
        <f t="shared" ca="1" si="65"/>
        <v/>
      </c>
      <c r="J411" s="136" t="str">
        <f t="shared" ca="1" si="66"/>
        <v/>
      </c>
      <c r="L411" s="69"/>
      <c r="M411" s="29"/>
      <c r="N411" s="13"/>
      <c r="O411" s="19"/>
      <c r="P411" s="76"/>
      <c r="Q411" s="14"/>
      <c r="R411" s="15"/>
      <c r="S411" s="68"/>
      <c r="T411" s="68"/>
      <c r="U411" s="68"/>
    </row>
    <row r="412" spans="1:21" x14ac:dyDescent="0.25">
      <c r="A412" s="133" t="str">
        <f t="shared" ca="1" si="59"/>
        <v/>
      </c>
      <c r="B412" s="130" t="str">
        <f t="shared" ca="1" si="60"/>
        <v/>
      </c>
      <c r="C412" s="131" t="str">
        <f t="shared" ca="1" si="61"/>
        <v/>
      </c>
      <c r="D412" s="132"/>
      <c r="E412" s="133" t="str">
        <f t="shared" ca="1" si="62"/>
        <v/>
      </c>
      <c r="F412" s="134" t="str">
        <f t="shared" ca="1" si="63"/>
        <v/>
      </c>
      <c r="G412" s="135" t="str">
        <f t="shared" ca="1" si="58"/>
        <v/>
      </c>
      <c r="H412" s="150" t="str">
        <f t="shared" ca="1" si="64"/>
        <v/>
      </c>
      <c r="I412" s="136" t="str">
        <f t="shared" ca="1" si="65"/>
        <v/>
      </c>
      <c r="J412" s="136" t="str">
        <f t="shared" ca="1" si="66"/>
        <v/>
      </c>
      <c r="L412" s="69"/>
      <c r="M412" s="29"/>
      <c r="N412" s="13"/>
      <c r="O412" s="19"/>
      <c r="P412" s="76"/>
      <c r="Q412" s="14"/>
      <c r="R412" s="15"/>
      <c r="S412" s="68"/>
      <c r="T412" s="68"/>
      <c r="U412" s="68"/>
    </row>
    <row r="413" spans="1:21" x14ac:dyDescent="0.25">
      <c r="A413" s="133" t="str">
        <f t="shared" ca="1" si="59"/>
        <v/>
      </c>
      <c r="B413" s="130" t="str">
        <f t="shared" ca="1" si="60"/>
        <v/>
      </c>
      <c r="C413" s="131" t="str">
        <f t="shared" ca="1" si="61"/>
        <v/>
      </c>
      <c r="D413" s="132"/>
      <c r="E413" s="133" t="str">
        <f t="shared" ca="1" si="62"/>
        <v/>
      </c>
      <c r="F413" s="134" t="str">
        <f t="shared" ca="1" si="63"/>
        <v/>
      </c>
      <c r="G413" s="135" t="str">
        <f t="shared" ca="1" si="58"/>
        <v/>
      </c>
      <c r="H413" s="150" t="str">
        <f t="shared" ca="1" si="64"/>
        <v/>
      </c>
      <c r="I413" s="136" t="str">
        <f t="shared" ca="1" si="65"/>
        <v/>
      </c>
      <c r="J413" s="136" t="str">
        <f t="shared" ca="1" si="66"/>
        <v/>
      </c>
      <c r="L413" s="69"/>
      <c r="M413" s="29"/>
      <c r="N413" s="13"/>
      <c r="O413" s="19"/>
      <c r="P413" s="76"/>
      <c r="Q413" s="14"/>
      <c r="R413" s="15"/>
      <c r="S413" s="68"/>
      <c r="T413" s="68"/>
      <c r="U413" s="68"/>
    </row>
    <row r="414" spans="1:21" x14ac:dyDescent="0.25">
      <c r="A414" s="133" t="str">
        <f t="shared" ca="1" si="59"/>
        <v/>
      </c>
      <c r="B414" s="130" t="str">
        <f t="shared" ca="1" si="60"/>
        <v/>
      </c>
      <c r="C414" s="131" t="str">
        <f t="shared" ca="1" si="61"/>
        <v/>
      </c>
      <c r="D414" s="132"/>
      <c r="E414" s="133" t="str">
        <f t="shared" ca="1" si="62"/>
        <v/>
      </c>
      <c r="F414" s="134" t="str">
        <f t="shared" ca="1" si="63"/>
        <v/>
      </c>
      <c r="G414" s="135" t="str">
        <f t="shared" ca="1" si="58"/>
        <v/>
      </c>
      <c r="H414" s="150" t="str">
        <f t="shared" ca="1" si="64"/>
        <v/>
      </c>
      <c r="I414" s="136" t="str">
        <f t="shared" ca="1" si="65"/>
        <v/>
      </c>
      <c r="J414" s="136" t="str">
        <f t="shared" ca="1" si="66"/>
        <v/>
      </c>
      <c r="L414" s="69"/>
      <c r="M414" s="29"/>
      <c r="N414" s="13"/>
      <c r="O414" s="19"/>
      <c r="P414" s="76"/>
      <c r="Q414" s="14"/>
      <c r="R414" s="15"/>
      <c r="S414" s="68"/>
      <c r="T414" s="68"/>
      <c r="U414" s="68"/>
    </row>
    <row r="415" spans="1:21" x14ac:dyDescent="0.25">
      <c r="A415" s="133" t="str">
        <f t="shared" ca="1" si="59"/>
        <v/>
      </c>
      <c r="B415" s="130" t="str">
        <f t="shared" ca="1" si="60"/>
        <v/>
      </c>
      <c r="C415" s="131" t="str">
        <f t="shared" ca="1" si="61"/>
        <v/>
      </c>
      <c r="D415" s="132"/>
      <c r="E415" s="133" t="str">
        <f t="shared" ca="1" si="62"/>
        <v/>
      </c>
      <c r="F415" s="134" t="str">
        <f t="shared" ca="1" si="63"/>
        <v/>
      </c>
      <c r="G415" s="135" t="str">
        <f t="shared" ca="1" si="58"/>
        <v/>
      </c>
      <c r="H415" s="150" t="str">
        <f t="shared" ca="1" si="64"/>
        <v/>
      </c>
      <c r="I415" s="136" t="str">
        <f t="shared" ca="1" si="65"/>
        <v/>
      </c>
      <c r="J415" s="136" t="str">
        <f t="shared" ca="1" si="66"/>
        <v/>
      </c>
      <c r="L415" s="69"/>
      <c r="M415" s="29"/>
      <c r="N415" s="13"/>
      <c r="O415" s="19"/>
      <c r="P415" s="76"/>
      <c r="Q415" s="14"/>
      <c r="R415" s="15"/>
      <c r="S415" s="68"/>
      <c r="T415" s="68"/>
      <c r="U415" s="68"/>
    </row>
    <row r="416" spans="1:21" x14ac:dyDescent="0.25">
      <c r="A416" s="133" t="str">
        <f t="shared" ca="1" si="59"/>
        <v/>
      </c>
      <c r="B416" s="130" t="str">
        <f t="shared" ca="1" si="60"/>
        <v/>
      </c>
      <c r="C416" s="131" t="str">
        <f t="shared" ca="1" si="61"/>
        <v/>
      </c>
      <c r="D416" s="132"/>
      <c r="E416" s="133" t="str">
        <f t="shared" ca="1" si="62"/>
        <v/>
      </c>
      <c r="F416" s="134" t="str">
        <f t="shared" ca="1" si="63"/>
        <v/>
      </c>
      <c r="G416" s="135" t="str">
        <f t="shared" ca="1" si="58"/>
        <v/>
      </c>
      <c r="H416" s="150" t="str">
        <f t="shared" ca="1" si="64"/>
        <v/>
      </c>
      <c r="I416" s="136" t="str">
        <f t="shared" ca="1" si="65"/>
        <v/>
      </c>
      <c r="J416" s="136" t="str">
        <f t="shared" ca="1" si="66"/>
        <v/>
      </c>
      <c r="L416" s="69"/>
      <c r="M416" s="29"/>
      <c r="N416" s="13"/>
      <c r="O416" s="19"/>
      <c r="P416" s="76"/>
      <c r="Q416" s="14"/>
      <c r="R416" s="15"/>
      <c r="S416" s="68"/>
      <c r="T416" s="68"/>
      <c r="U416" s="68"/>
    </row>
    <row r="417" spans="1:21" x14ac:dyDescent="0.25">
      <c r="A417" s="133" t="str">
        <f t="shared" ca="1" si="59"/>
        <v/>
      </c>
      <c r="B417" s="130" t="str">
        <f t="shared" ca="1" si="60"/>
        <v/>
      </c>
      <c r="C417" s="131" t="str">
        <f t="shared" ca="1" si="61"/>
        <v/>
      </c>
      <c r="D417" s="132"/>
      <c r="E417" s="133" t="str">
        <f t="shared" ca="1" si="62"/>
        <v/>
      </c>
      <c r="F417" s="134" t="str">
        <f t="shared" ca="1" si="63"/>
        <v/>
      </c>
      <c r="G417" s="135" t="str">
        <f t="shared" ca="1" si="58"/>
        <v/>
      </c>
      <c r="H417" s="150" t="str">
        <f t="shared" ca="1" si="64"/>
        <v/>
      </c>
      <c r="I417" s="136" t="str">
        <f t="shared" ca="1" si="65"/>
        <v/>
      </c>
      <c r="J417" s="136" t="str">
        <f t="shared" ca="1" si="66"/>
        <v/>
      </c>
      <c r="L417" s="69"/>
      <c r="M417" s="29"/>
      <c r="N417" s="13"/>
      <c r="O417" s="19"/>
      <c r="P417" s="76"/>
      <c r="Q417" s="14"/>
      <c r="R417" s="15"/>
      <c r="S417" s="68"/>
      <c r="T417" s="68"/>
      <c r="U417" s="68"/>
    </row>
    <row r="418" spans="1:21" x14ac:dyDescent="0.25">
      <c r="A418" s="133" t="str">
        <f t="shared" ca="1" si="59"/>
        <v/>
      </c>
      <c r="B418" s="130" t="str">
        <f t="shared" ca="1" si="60"/>
        <v/>
      </c>
      <c r="C418" s="131" t="str">
        <f t="shared" ca="1" si="61"/>
        <v/>
      </c>
      <c r="D418" s="132"/>
      <c r="E418" s="133" t="str">
        <f t="shared" ca="1" si="62"/>
        <v/>
      </c>
      <c r="F418" s="134" t="str">
        <f t="shared" ca="1" si="63"/>
        <v/>
      </c>
      <c r="G418" s="135" t="str">
        <f t="shared" ca="1" si="58"/>
        <v/>
      </c>
      <c r="H418" s="150" t="str">
        <f t="shared" ca="1" si="64"/>
        <v/>
      </c>
      <c r="I418" s="136" t="str">
        <f t="shared" ca="1" si="65"/>
        <v/>
      </c>
      <c r="J418" s="136" t="str">
        <f t="shared" ca="1" si="66"/>
        <v/>
      </c>
      <c r="L418" s="69"/>
      <c r="M418" s="29"/>
      <c r="N418" s="13"/>
      <c r="O418" s="19"/>
      <c r="P418" s="76"/>
      <c r="Q418" s="14"/>
      <c r="R418" s="15"/>
      <c r="S418" s="68"/>
      <c r="T418" s="68"/>
      <c r="U418" s="68"/>
    </row>
    <row r="419" spans="1:21" x14ac:dyDescent="0.25">
      <c r="A419" s="133" t="str">
        <f t="shared" ca="1" si="59"/>
        <v/>
      </c>
      <c r="B419" s="130" t="str">
        <f t="shared" ca="1" si="60"/>
        <v/>
      </c>
      <c r="C419" s="131" t="str">
        <f t="shared" ca="1" si="61"/>
        <v/>
      </c>
      <c r="D419" s="132"/>
      <c r="E419" s="133" t="str">
        <f t="shared" ca="1" si="62"/>
        <v/>
      </c>
      <c r="F419" s="134" t="str">
        <f t="shared" ca="1" si="63"/>
        <v/>
      </c>
      <c r="G419" s="135" t="str">
        <f t="shared" ca="1" si="58"/>
        <v/>
      </c>
      <c r="H419" s="150" t="str">
        <f t="shared" ca="1" si="64"/>
        <v/>
      </c>
      <c r="I419" s="136" t="str">
        <f t="shared" ca="1" si="65"/>
        <v/>
      </c>
      <c r="J419" s="136" t="str">
        <f t="shared" ca="1" si="66"/>
        <v/>
      </c>
      <c r="L419" s="69"/>
      <c r="M419" s="29"/>
      <c r="N419" s="13"/>
      <c r="O419" s="19"/>
      <c r="P419" s="76"/>
      <c r="Q419" s="14"/>
      <c r="R419" s="15"/>
      <c r="S419" s="68"/>
      <c r="T419" s="68"/>
      <c r="U419" s="68"/>
    </row>
    <row r="420" spans="1:21" x14ac:dyDescent="0.25">
      <c r="A420" s="133" t="str">
        <f t="shared" ca="1" si="59"/>
        <v/>
      </c>
      <c r="B420" s="130" t="str">
        <f t="shared" ca="1" si="60"/>
        <v/>
      </c>
      <c r="C420" s="131" t="str">
        <f t="shared" ca="1" si="61"/>
        <v/>
      </c>
      <c r="D420" s="132"/>
      <c r="E420" s="133" t="str">
        <f t="shared" ca="1" si="62"/>
        <v/>
      </c>
      <c r="F420" s="134" t="str">
        <f t="shared" ca="1" si="63"/>
        <v/>
      </c>
      <c r="G420" s="135" t="str">
        <f t="shared" ca="1" si="58"/>
        <v/>
      </c>
      <c r="H420" s="150" t="str">
        <f t="shared" ca="1" si="64"/>
        <v/>
      </c>
      <c r="I420" s="136" t="str">
        <f t="shared" ca="1" si="65"/>
        <v/>
      </c>
      <c r="J420" s="136" t="str">
        <f t="shared" ca="1" si="66"/>
        <v/>
      </c>
      <c r="L420" s="69"/>
      <c r="M420" s="29"/>
      <c r="N420" s="13"/>
      <c r="O420" s="19"/>
      <c r="P420" s="76"/>
      <c r="Q420" s="14"/>
      <c r="R420" s="15"/>
      <c r="S420" s="68"/>
      <c r="T420" s="68"/>
      <c r="U420" s="68"/>
    </row>
    <row r="421" spans="1:21" x14ac:dyDescent="0.25">
      <c r="A421" s="133" t="str">
        <f t="shared" ca="1" si="59"/>
        <v/>
      </c>
      <c r="B421" s="130" t="str">
        <f t="shared" ca="1" si="60"/>
        <v/>
      </c>
      <c r="C421" s="131" t="str">
        <f t="shared" ca="1" si="61"/>
        <v/>
      </c>
      <c r="D421" s="132"/>
      <c r="E421" s="133" t="str">
        <f t="shared" ca="1" si="62"/>
        <v/>
      </c>
      <c r="F421" s="134" t="str">
        <f t="shared" ca="1" si="63"/>
        <v/>
      </c>
      <c r="G421" s="135" t="str">
        <f t="shared" ca="1" si="58"/>
        <v/>
      </c>
      <c r="H421" s="150" t="str">
        <f t="shared" ca="1" si="64"/>
        <v/>
      </c>
      <c r="I421" s="136" t="str">
        <f t="shared" ca="1" si="65"/>
        <v/>
      </c>
      <c r="J421" s="136" t="str">
        <f t="shared" ca="1" si="66"/>
        <v/>
      </c>
      <c r="L421" s="69"/>
      <c r="M421" s="29"/>
      <c r="N421" s="13"/>
      <c r="O421" s="19"/>
      <c r="P421" s="76"/>
      <c r="Q421" s="14"/>
      <c r="R421" s="15"/>
      <c r="S421" s="68"/>
      <c r="T421" s="68"/>
      <c r="U421" s="68"/>
    </row>
    <row r="422" spans="1:21" x14ac:dyDescent="0.25">
      <c r="A422" s="133" t="str">
        <f t="shared" ca="1" si="59"/>
        <v/>
      </c>
      <c r="B422" s="130" t="str">
        <f t="shared" ca="1" si="60"/>
        <v/>
      </c>
      <c r="C422" s="131" t="str">
        <f t="shared" ca="1" si="61"/>
        <v/>
      </c>
      <c r="D422" s="132"/>
      <c r="E422" s="133" t="str">
        <f t="shared" ca="1" si="62"/>
        <v/>
      </c>
      <c r="F422" s="134" t="str">
        <f t="shared" ca="1" si="63"/>
        <v/>
      </c>
      <c r="G422" s="135" t="str">
        <f t="shared" ca="1" si="58"/>
        <v/>
      </c>
      <c r="H422" s="150" t="str">
        <f t="shared" ca="1" si="64"/>
        <v/>
      </c>
      <c r="I422" s="136" t="str">
        <f t="shared" ca="1" si="65"/>
        <v/>
      </c>
      <c r="J422" s="136" t="str">
        <f t="shared" ca="1" si="66"/>
        <v/>
      </c>
      <c r="L422" s="69"/>
      <c r="M422" s="29"/>
      <c r="N422" s="13"/>
      <c r="O422" s="19"/>
      <c r="P422" s="76"/>
      <c r="Q422" s="14"/>
      <c r="R422" s="15"/>
      <c r="S422" s="68"/>
      <c r="T422" s="68"/>
      <c r="U422" s="68"/>
    </row>
    <row r="423" spans="1:21" x14ac:dyDescent="0.25">
      <c r="A423" s="133" t="str">
        <f t="shared" ca="1" si="59"/>
        <v/>
      </c>
      <c r="B423" s="130" t="str">
        <f t="shared" ca="1" si="60"/>
        <v/>
      </c>
      <c r="C423" s="131" t="str">
        <f t="shared" ca="1" si="61"/>
        <v/>
      </c>
      <c r="D423" s="132"/>
      <c r="E423" s="133" t="str">
        <f t="shared" ca="1" si="62"/>
        <v/>
      </c>
      <c r="F423" s="134" t="str">
        <f t="shared" ca="1" si="63"/>
        <v/>
      </c>
      <c r="G423" s="135" t="str">
        <f t="shared" ca="1" si="58"/>
        <v/>
      </c>
      <c r="H423" s="150" t="str">
        <f t="shared" ca="1" si="64"/>
        <v/>
      </c>
      <c r="I423" s="136" t="str">
        <f t="shared" ca="1" si="65"/>
        <v/>
      </c>
      <c r="J423" s="136" t="str">
        <f t="shared" ca="1" si="66"/>
        <v/>
      </c>
      <c r="L423" s="69"/>
      <c r="M423" s="29"/>
      <c r="N423" s="13"/>
      <c r="O423" s="19"/>
      <c r="P423" s="76"/>
      <c r="Q423" s="14"/>
      <c r="R423" s="15"/>
      <c r="S423" s="68"/>
      <c r="T423" s="68"/>
      <c r="U423" s="68"/>
    </row>
    <row r="424" spans="1:21" x14ac:dyDescent="0.25">
      <c r="A424" s="133" t="str">
        <f t="shared" ca="1" si="59"/>
        <v/>
      </c>
      <c r="B424" s="130" t="str">
        <f t="shared" ca="1" si="60"/>
        <v/>
      </c>
      <c r="C424" s="131" t="str">
        <f t="shared" ca="1" si="61"/>
        <v/>
      </c>
      <c r="D424" s="132"/>
      <c r="E424" s="133" t="str">
        <f t="shared" ca="1" si="62"/>
        <v/>
      </c>
      <c r="F424" s="134" t="str">
        <f t="shared" ca="1" si="63"/>
        <v/>
      </c>
      <c r="G424" s="135" t="str">
        <f t="shared" ca="1" si="58"/>
        <v/>
      </c>
      <c r="H424" s="150" t="str">
        <f t="shared" ca="1" si="64"/>
        <v/>
      </c>
      <c r="I424" s="136" t="str">
        <f t="shared" ca="1" si="65"/>
        <v/>
      </c>
      <c r="J424" s="136" t="str">
        <f t="shared" ca="1" si="66"/>
        <v/>
      </c>
      <c r="L424" s="69"/>
      <c r="M424" s="29"/>
      <c r="N424" s="13"/>
      <c r="O424" s="19"/>
      <c r="P424" s="76"/>
      <c r="Q424" s="14"/>
      <c r="R424" s="15"/>
      <c r="S424" s="68"/>
      <c r="T424" s="68"/>
      <c r="U424" s="68"/>
    </row>
    <row r="425" spans="1:21" x14ac:dyDescent="0.25">
      <c r="A425" s="133" t="str">
        <f t="shared" ca="1" si="59"/>
        <v/>
      </c>
      <c r="B425" s="130" t="str">
        <f t="shared" ca="1" si="60"/>
        <v/>
      </c>
      <c r="C425" s="131" t="str">
        <f t="shared" ca="1" si="61"/>
        <v/>
      </c>
      <c r="D425" s="132"/>
      <c r="E425" s="133" t="str">
        <f t="shared" ca="1" si="62"/>
        <v/>
      </c>
      <c r="F425" s="134" t="str">
        <f t="shared" ca="1" si="63"/>
        <v/>
      </c>
      <c r="G425" s="135" t="str">
        <f t="shared" ca="1" si="58"/>
        <v/>
      </c>
      <c r="H425" s="150" t="str">
        <f t="shared" ca="1" si="64"/>
        <v/>
      </c>
      <c r="I425" s="136" t="str">
        <f t="shared" ca="1" si="65"/>
        <v/>
      </c>
      <c r="J425" s="136" t="str">
        <f t="shared" ca="1" si="66"/>
        <v/>
      </c>
      <c r="L425" s="69"/>
      <c r="M425" s="29"/>
      <c r="N425" s="13"/>
      <c r="O425" s="19"/>
      <c r="P425" s="76"/>
      <c r="Q425" s="14"/>
      <c r="R425" s="15"/>
      <c r="S425" s="68"/>
      <c r="T425" s="68"/>
      <c r="U425" s="68"/>
    </row>
    <row r="426" spans="1:21" x14ac:dyDescent="0.25">
      <c r="A426" s="133" t="str">
        <f t="shared" ca="1" si="59"/>
        <v/>
      </c>
      <c r="B426" s="130" t="str">
        <f t="shared" ca="1" si="60"/>
        <v/>
      </c>
      <c r="C426" s="131" t="str">
        <f t="shared" ca="1" si="61"/>
        <v/>
      </c>
      <c r="D426" s="132"/>
      <c r="E426" s="133" t="str">
        <f t="shared" ca="1" si="62"/>
        <v/>
      </c>
      <c r="F426" s="134" t="str">
        <f t="shared" ca="1" si="63"/>
        <v/>
      </c>
      <c r="G426" s="135" t="str">
        <f t="shared" ca="1" si="58"/>
        <v/>
      </c>
      <c r="H426" s="150" t="str">
        <f t="shared" ca="1" si="64"/>
        <v/>
      </c>
      <c r="I426" s="136" t="str">
        <f t="shared" ca="1" si="65"/>
        <v/>
      </c>
      <c r="J426" s="136" t="str">
        <f t="shared" ca="1" si="66"/>
        <v/>
      </c>
      <c r="L426" s="69"/>
      <c r="M426" s="29"/>
      <c r="N426" s="13"/>
      <c r="O426" s="19"/>
      <c r="P426" s="76"/>
      <c r="Q426" s="14"/>
      <c r="R426" s="15"/>
      <c r="S426" s="68"/>
      <c r="T426" s="68"/>
      <c r="U426" s="68"/>
    </row>
    <row r="427" spans="1:21" x14ac:dyDescent="0.25">
      <c r="A427" s="133" t="str">
        <f t="shared" ca="1" si="59"/>
        <v/>
      </c>
      <c r="B427" s="130" t="str">
        <f t="shared" ca="1" si="60"/>
        <v/>
      </c>
      <c r="C427" s="131" t="str">
        <f t="shared" ca="1" si="61"/>
        <v/>
      </c>
      <c r="D427" s="132"/>
      <c r="E427" s="133" t="str">
        <f t="shared" ca="1" si="62"/>
        <v/>
      </c>
      <c r="F427" s="134" t="str">
        <f t="shared" ca="1" si="63"/>
        <v/>
      </c>
      <c r="G427" s="135" t="str">
        <f t="shared" ca="1" si="58"/>
        <v/>
      </c>
      <c r="H427" s="150" t="str">
        <f t="shared" ca="1" si="64"/>
        <v/>
      </c>
      <c r="I427" s="136" t="str">
        <f t="shared" ca="1" si="65"/>
        <v/>
      </c>
      <c r="J427" s="136" t="str">
        <f t="shared" ca="1" si="66"/>
        <v/>
      </c>
      <c r="L427" s="69"/>
      <c r="M427" s="29"/>
      <c r="N427" s="13"/>
      <c r="O427" s="19"/>
      <c r="P427" s="76"/>
      <c r="Q427" s="14"/>
      <c r="R427" s="15"/>
      <c r="S427" s="68"/>
      <c r="T427" s="68"/>
      <c r="U427" s="68"/>
    </row>
    <row r="428" spans="1:21" x14ac:dyDescent="0.25">
      <c r="A428" s="133" t="str">
        <f t="shared" ca="1" si="59"/>
        <v/>
      </c>
      <c r="B428" s="130" t="str">
        <f t="shared" ca="1" si="60"/>
        <v/>
      </c>
      <c r="C428" s="131" t="str">
        <f t="shared" ca="1" si="61"/>
        <v/>
      </c>
      <c r="D428" s="132"/>
      <c r="E428" s="133" t="str">
        <f t="shared" ca="1" si="62"/>
        <v/>
      </c>
      <c r="F428" s="134" t="str">
        <f t="shared" ca="1" si="63"/>
        <v/>
      </c>
      <c r="G428" s="135" t="str">
        <f t="shared" ca="1" si="58"/>
        <v/>
      </c>
      <c r="H428" s="150" t="str">
        <f t="shared" ca="1" si="64"/>
        <v/>
      </c>
      <c r="I428" s="136" t="str">
        <f t="shared" ca="1" si="65"/>
        <v/>
      </c>
      <c r="J428" s="136" t="str">
        <f t="shared" ca="1" si="66"/>
        <v/>
      </c>
      <c r="L428" s="69"/>
      <c r="M428" s="29"/>
      <c r="N428" s="13"/>
      <c r="O428" s="19"/>
      <c r="P428" s="76"/>
      <c r="Q428" s="14"/>
      <c r="R428" s="15"/>
      <c r="S428" s="68"/>
      <c r="T428" s="68"/>
      <c r="U428" s="68"/>
    </row>
    <row r="429" spans="1:21" x14ac:dyDescent="0.25">
      <c r="A429" s="133" t="str">
        <f t="shared" ca="1" si="59"/>
        <v/>
      </c>
      <c r="B429" s="130" t="str">
        <f t="shared" ca="1" si="60"/>
        <v/>
      </c>
      <c r="C429" s="131" t="str">
        <f t="shared" ca="1" si="61"/>
        <v/>
      </c>
      <c r="D429" s="132"/>
      <c r="E429" s="133" t="str">
        <f t="shared" ca="1" si="62"/>
        <v/>
      </c>
      <c r="F429" s="134" t="str">
        <f t="shared" ca="1" si="63"/>
        <v/>
      </c>
      <c r="G429" s="135" t="str">
        <f t="shared" ca="1" si="58"/>
        <v/>
      </c>
      <c r="H429" s="150" t="str">
        <f t="shared" ca="1" si="64"/>
        <v/>
      </c>
      <c r="I429" s="136" t="str">
        <f t="shared" ca="1" si="65"/>
        <v/>
      </c>
      <c r="J429" s="136" t="str">
        <f t="shared" ca="1" si="66"/>
        <v/>
      </c>
      <c r="L429" s="69"/>
      <c r="M429" s="29"/>
      <c r="N429" s="13"/>
      <c r="O429" s="19"/>
      <c r="P429" s="76"/>
      <c r="Q429" s="14"/>
      <c r="R429" s="15"/>
      <c r="S429" s="68"/>
      <c r="T429" s="68"/>
      <c r="U429" s="68"/>
    </row>
    <row r="430" spans="1:21" x14ac:dyDescent="0.25">
      <c r="A430" s="133" t="str">
        <f t="shared" ca="1" si="59"/>
        <v/>
      </c>
      <c r="B430" s="130" t="str">
        <f t="shared" ca="1" si="60"/>
        <v/>
      </c>
      <c r="C430" s="131" t="str">
        <f t="shared" ca="1" si="61"/>
        <v/>
      </c>
      <c r="D430" s="132"/>
      <c r="E430" s="133" t="str">
        <f t="shared" ca="1" si="62"/>
        <v/>
      </c>
      <c r="F430" s="134" t="str">
        <f t="shared" ca="1" si="63"/>
        <v/>
      </c>
      <c r="G430" s="135" t="str">
        <f t="shared" ca="1" si="58"/>
        <v/>
      </c>
      <c r="H430" s="150" t="str">
        <f t="shared" ca="1" si="64"/>
        <v/>
      </c>
      <c r="I430" s="136" t="str">
        <f t="shared" ca="1" si="65"/>
        <v/>
      </c>
      <c r="J430" s="136" t="str">
        <f t="shared" ca="1" si="66"/>
        <v/>
      </c>
      <c r="L430" s="69"/>
      <c r="M430" s="29"/>
      <c r="N430" s="13"/>
      <c r="O430" s="19"/>
      <c r="P430" s="76"/>
      <c r="Q430" s="14"/>
      <c r="R430" s="15"/>
      <c r="S430" s="68"/>
      <c r="T430" s="68"/>
      <c r="U430" s="68"/>
    </row>
    <row r="431" spans="1:21" x14ac:dyDescent="0.25">
      <c r="A431" s="133" t="str">
        <f t="shared" ca="1" si="59"/>
        <v/>
      </c>
      <c r="B431" s="130" t="str">
        <f t="shared" ca="1" si="60"/>
        <v/>
      </c>
      <c r="C431" s="131" t="str">
        <f t="shared" ca="1" si="61"/>
        <v/>
      </c>
      <c r="D431" s="132"/>
      <c r="E431" s="133" t="str">
        <f t="shared" ca="1" si="62"/>
        <v/>
      </c>
      <c r="F431" s="134" t="str">
        <f t="shared" ca="1" si="63"/>
        <v/>
      </c>
      <c r="G431" s="135" t="str">
        <f t="shared" ca="1" si="58"/>
        <v/>
      </c>
      <c r="H431" s="150" t="str">
        <f t="shared" ca="1" si="64"/>
        <v/>
      </c>
      <c r="I431" s="136" t="str">
        <f t="shared" ca="1" si="65"/>
        <v/>
      </c>
      <c r="J431" s="136" t="str">
        <f t="shared" ca="1" si="66"/>
        <v/>
      </c>
      <c r="L431" s="69"/>
      <c r="M431" s="29"/>
      <c r="N431" s="13"/>
      <c r="O431" s="19"/>
      <c r="P431" s="76"/>
      <c r="Q431" s="14"/>
      <c r="R431" s="15"/>
      <c r="S431" s="68"/>
      <c r="T431" s="68"/>
      <c r="U431" s="68"/>
    </row>
    <row r="432" spans="1:21" x14ac:dyDescent="0.25">
      <c r="A432" s="133" t="str">
        <f t="shared" ca="1" si="59"/>
        <v/>
      </c>
      <c r="B432" s="130" t="str">
        <f t="shared" ca="1" si="60"/>
        <v/>
      </c>
      <c r="C432" s="131" t="str">
        <f t="shared" ca="1" si="61"/>
        <v/>
      </c>
      <c r="D432" s="132"/>
      <c r="E432" s="133" t="str">
        <f t="shared" ca="1" si="62"/>
        <v/>
      </c>
      <c r="F432" s="134" t="str">
        <f t="shared" ca="1" si="63"/>
        <v/>
      </c>
      <c r="G432" s="135" t="str">
        <f t="shared" ca="1" si="58"/>
        <v/>
      </c>
      <c r="H432" s="150" t="str">
        <f t="shared" ca="1" si="64"/>
        <v/>
      </c>
      <c r="I432" s="136" t="str">
        <f t="shared" ca="1" si="65"/>
        <v/>
      </c>
      <c r="J432" s="136" t="str">
        <f t="shared" ca="1" si="66"/>
        <v/>
      </c>
      <c r="L432" s="69"/>
      <c r="M432" s="29"/>
      <c r="N432" s="13"/>
      <c r="O432" s="19"/>
      <c r="P432" s="76"/>
      <c r="Q432" s="14"/>
      <c r="R432" s="15"/>
      <c r="S432" s="68"/>
      <c r="T432" s="68"/>
      <c r="U432" s="68"/>
    </row>
    <row r="433" spans="1:21" x14ac:dyDescent="0.25">
      <c r="A433" s="133" t="str">
        <f t="shared" ca="1" si="59"/>
        <v/>
      </c>
      <c r="B433" s="130" t="str">
        <f t="shared" ca="1" si="60"/>
        <v/>
      </c>
      <c r="C433" s="131" t="str">
        <f t="shared" ca="1" si="61"/>
        <v/>
      </c>
      <c r="D433" s="132"/>
      <c r="E433" s="133" t="str">
        <f t="shared" ca="1" si="62"/>
        <v/>
      </c>
      <c r="F433" s="134" t="str">
        <f t="shared" ca="1" si="63"/>
        <v/>
      </c>
      <c r="G433" s="135" t="str">
        <f t="shared" ca="1" si="58"/>
        <v/>
      </c>
      <c r="H433" s="150" t="str">
        <f t="shared" ca="1" si="64"/>
        <v/>
      </c>
      <c r="I433" s="136" t="str">
        <f t="shared" ca="1" si="65"/>
        <v/>
      </c>
      <c r="J433" s="136" t="str">
        <f t="shared" ca="1" si="66"/>
        <v/>
      </c>
      <c r="L433" s="69"/>
      <c r="M433" s="29"/>
      <c r="N433" s="13"/>
      <c r="O433" s="19"/>
      <c r="P433" s="76"/>
      <c r="Q433" s="14"/>
      <c r="R433" s="15"/>
      <c r="S433" s="68"/>
      <c r="T433" s="68"/>
      <c r="U433" s="68"/>
    </row>
    <row r="434" spans="1:21" x14ac:dyDescent="0.25">
      <c r="A434" s="133" t="str">
        <f t="shared" ca="1" si="59"/>
        <v/>
      </c>
      <c r="B434" s="130" t="str">
        <f t="shared" ca="1" si="60"/>
        <v/>
      </c>
      <c r="C434" s="131" t="str">
        <f t="shared" ca="1" si="61"/>
        <v/>
      </c>
      <c r="D434" s="132"/>
      <c r="E434" s="133" t="str">
        <f t="shared" ca="1" si="62"/>
        <v/>
      </c>
      <c r="F434" s="134" t="str">
        <f t="shared" ca="1" si="63"/>
        <v/>
      </c>
      <c r="G434" s="135" t="str">
        <f t="shared" ca="1" si="58"/>
        <v/>
      </c>
      <c r="H434" s="150" t="str">
        <f t="shared" ca="1" si="64"/>
        <v/>
      </c>
      <c r="I434" s="136" t="str">
        <f t="shared" ca="1" si="65"/>
        <v/>
      </c>
      <c r="J434" s="136" t="str">
        <f t="shared" ca="1" si="66"/>
        <v/>
      </c>
      <c r="L434" s="69"/>
      <c r="M434" s="29"/>
      <c r="N434" s="13"/>
      <c r="O434" s="19"/>
      <c r="P434" s="76"/>
      <c r="Q434" s="14"/>
      <c r="R434" s="15"/>
      <c r="S434" s="68"/>
      <c r="T434" s="68"/>
      <c r="U434" s="68"/>
    </row>
    <row r="435" spans="1:21" x14ac:dyDescent="0.25">
      <c r="A435" s="133" t="str">
        <f t="shared" ca="1" si="59"/>
        <v/>
      </c>
      <c r="B435" s="130" t="str">
        <f t="shared" ca="1" si="60"/>
        <v/>
      </c>
      <c r="C435" s="131" t="str">
        <f t="shared" ca="1" si="61"/>
        <v/>
      </c>
      <c r="D435" s="132"/>
      <c r="E435" s="133" t="str">
        <f t="shared" ca="1" si="62"/>
        <v/>
      </c>
      <c r="F435" s="134" t="str">
        <f t="shared" ca="1" si="63"/>
        <v/>
      </c>
      <c r="G435" s="135" t="str">
        <f t="shared" ca="1" si="58"/>
        <v/>
      </c>
      <c r="H435" s="150" t="str">
        <f t="shared" ca="1" si="64"/>
        <v/>
      </c>
      <c r="I435" s="136" t="str">
        <f t="shared" ca="1" si="65"/>
        <v/>
      </c>
      <c r="J435" s="136" t="str">
        <f t="shared" ca="1" si="66"/>
        <v/>
      </c>
      <c r="L435" s="69"/>
      <c r="M435" s="29"/>
      <c r="N435" s="13"/>
      <c r="O435" s="19"/>
      <c r="P435" s="76"/>
      <c r="Q435" s="14"/>
      <c r="R435" s="15"/>
      <c r="S435" s="68"/>
      <c r="T435" s="68"/>
      <c r="U435" s="68"/>
    </row>
    <row r="436" spans="1:21" x14ac:dyDescent="0.25">
      <c r="A436" s="133" t="str">
        <f t="shared" ca="1" si="59"/>
        <v/>
      </c>
      <c r="B436" s="130" t="str">
        <f t="shared" ca="1" si="60"/>
        <v/>
      </c>
      <c r="C436" s="131" t="str">
        <f t="shared" ca="1" si="61"/>
        <v/>
      </c>
      <c r="D436" s="132"/>
      <c r="E436" s="133" t="str">
        <f t="shared" ca="1" si="62"/>
        <v/>
      </c>
      <c r="F436" s="134" t="str">
        <f t="shared" ca="1" si="63"/>
        <v/>
      </c>
      <c r="G436" s="135" t="str">
        <f t="shared" ca="1" si="58"/>
        <v/>
      </c>
      <c r="H436" s="150" t="str">
        <f t="shared" ca="1" si="64"/>
        <v/>
      </c>
      <c r="I436" s="136" t="str">
        <f t="shared" ca="1" si="65"/>
        <v/>
      </c>
      <c r="J436" s="136" t="str">
        <f t="shared" ca="1" si="66"/>
        <v/>
      </c>
      <c r="L436" s="69"/>
      <c r="M436" s="29"/>
      <c r="N436" s="13"/>
      <c r="O436" s="19"/>
      <c r="P436" s="76"/>
      <c r="Q436" s="14"/>
      <c r="R436" s="15"/>
      <c r="S436" s="68"/>
      <c r="T436" s="68"/>
      <c r="U436" s="68"/>
    </row>
    <row r="437" spans="1:21" x14ac:dyDescent="0.25">
      <c r="A437" s="133" t="str">
        <f t="shared" ca="1" si="59"/>
        <v/>
      </c>
      <c r="B437" s="130" t="str">
        <f t="shared" ca="1" si="60"/>
        <v/>
      </c>
      <c r="C437" s="131" t="str">
        <f t="shared" ca="1" si="61"/>
        <v/>
      </c>
      <c r="D437" s="132"/>
      <c r="E437" s="133" t="str">
        <f t="shared" ca="1" si="62"/>
        <v/>
      </c>
      <c r="F437" s="134" t="str">
        <f t="shared" ca="1" si="63"/>
        <v/>
      </c>
      <c r="G437" s="135" t="str">
        <f t="shared" ca="1" si="58"/>
        <v/>
      </c>
      <c r="H437" s="150" t="str">
        <f t="shared" ca="1" si="64"/>
        <v/>
      </c>
      <c r="I437" s="136" t="str">
        <f t="shared" ca="1" si="65"/>
        <v/>
      </c>
      <c r="J437" s="136" t="str">
        <f t="shared" ca="1" si="66"/>
        <v/>
      </c>
      <c r="L437" s="69"/>
      <c r="M437" s="29"/>
      <c r="N437" s="13"/>
      <c r="O437" s="19"/>
      <c r="P437" s="76"/>
      <c r="Q437" s="14"/>
      <c r="R437" s="15"/>
      <c r="S437" s="68"/>
      <c r="T437" s="68"/>
      <c r="U437" s="68"/>
    </row>
    <row r="438" spans="1:21" x14ac:dyDescent="0.25">
      <c r="A438" s="133" t="str">
        <f t="shared" ca="1" si="59"/>
        <v/>
      </c>
      <c r="B438" s="130" t="str">
        <f t="shared" ca="1" si="60"/>
        <v/>
      </c>
      <c r="C438" s="131" t="str">
        <f t="shared" ca="1" si="61"/>
        <v/>
      </c>
      <c r="D438" s="132"/>
      <c r="E438" s="133" t="str">
        <f t="shared" ca="1" si="62"/>
        <v/>
      </c>
      <c r="F438" s="134" t="str">
        <f t="shared" ca="1" si="63"/>
        <v/>
      </c>
      <c r="G438" s="135" t="str">
        <f t="shared" ca="1" si="58"/>
        <v/>
      </c>
      <c r="H438" s="150" t="str">
        <f t="shared" ca="1" si="64"/>
        <v/>
      </c>
      <c r="I438" s="136" t="str">
        <f t="shared" ca="1" si="65"/>
        <v/>
      </c>
      <c r="J438" s="136" t="str">
        <f t="shared" ca="1" si="66"/>
        <v/>
      </c>
      <c r="L438" s="69"/>
      <c r="M438" s="29"/>
      <c r="N438" s="13"/>
      <c r="O438" s="19"/>
      <c r="P438" s="76"/>
      <c r="Q438" s="14"/>
      <c r="R438" s="15"/>
      <c r="S438" s="68"/>
      <c r="T438" s="68"/>
      <c r="U438" s="68"/>
    </row>
    <row r="439" spans="1:21" x14ac:dyDescent="0.25">
      <c r="A439" s="133" t="str">
        <f t="shared" ca="1" si="59"/>
        <v/>
      </c>
      <c r="B439" s="130" t="str">
        <f t="shared" ca="1" si="60"/>
        <v/>
      </c>
      <c r="C439" s="131" t="str">
        <f t="shared" ca="1" si="61"/>
        <v/>
      </c>
      <c r="D439" s="132"/>
      <c r="E439" s="133" t="str">
        <f t="shared" ca="1" si="62"/>
        <v/>
      </c>
      <c r="F439" s="134" t="str">
        <f t="shared" ca="1" si="63"/>
        <v/>
      </c>
      <c r="G439" s="135" t="str">
        <f t="shared" ca="1" si="58"/>
        <v/>
      </c>
      <c r="H439" s="150" t="str">
        <f t="shared" ca="1" si="64"/>
        <v/>
      </c>
      <c r="I439" s="136" t="str">
        <f t="shared" ca="1" si="65"/>
        <v/>
      </c>
      <c r="J439" s="136" t="str">
        <f t="shared" ca="1" si="66"/>
        <v/>
      </c>
      <c r="L439" s="69"/>
      <c r="M439" s="29"/>
      <c r="N439" s="13"/>
      <c r="O439" s="19"/>
      <c r="P439" s="76"/>
      <c r="Q439" s="14"/>
      <c r="R439" s="15"/>
      <c r="S439" s="68"/>
      <c r="T439" s="68"/>
      <c r="U439" s="68"/>
    </row>
    <row r="440" spans="1:21" x14ac:dyDescent="0.25">
      <c r="A440" s="133" t="str">
        <f t="shared" ca="1" si="59"/>
        <v/>
      </c>
      <c r="B440" s="130" t="str">
        <f t="shared" ca="1" si="60"/>
        <v/>
      </c>
      <c r="C440" s="131" t="str">
        <f t="shared" ca="1" si="61"/>
        <v/>
      </c>
      <c r="D440" s="132"/>
      <c r="E440" s="133" t="str">
        <f t="shared" ca="1" si="62"/>
        <v/>
      </c>
      <c r="F440" s="134" t="str">
        <f t="shared" ca="1" si="63"/>
        <v/>
      </c>
      <c r="G440" s="135" t="str">
        <f t="shared" ca="1" si="58"/>
        <v/>
      </c>
      <c r="H440" s="150" t="str">
        <f t="shared" ca="1" si="64"/>
        <v/>
      </c>
      <c r="I440" s="136" t="str">
        <f t="shared" ca="1" si="65"/>
        <v/>
      </c>
      <c r="J440" s="136" t="str">
        <f t="shared" ca="1" si="66"/>
        <v/>
      </c>
      <c r="L440" s="69"/>
      <c r="M440" s="29"/>
      <c r="N440" s="13"/>
      <c r="O440" s="19"/>
      <c r="P440" s="76"/>
      <c r="Q440" s="14"/>
      <c r="R440" s="15"/>
      <c r="S440" s="68"/>
      <c r="T440" s="68"/>
      <c r="U440" s="68"/>
    </row>
    <row r="441" spans="1:21" x14ac:dyDescent="0.25">
      <c r="A441" s="133" t="str">
        <f t="shared" ca="1" si="59"/>
        <v/>
      </c>
      <c r="B441" s="130" t="str">
        <f t="shared" ca="1" si="60"/>
        <v/>
      </c>
      <c r="C441" s="131" t="str">
        <f t="shared" ca="1" si="61"/>
        <v/>
      </c>
      <c r="D441" s="132"/>
      <c r="E441" s="133" t="str">
        <f t="shared" ca="1" si="62"/>
        <v/>
      </c>
      <c r="F441" s="134" t="str">
        <f t="shared" ca="1" si="63"/>
        <v/>
      </c>
      <c r="G441" s="135" t="str">
        <f t="shared" ca="1" si="58"/>
        <v/>
      </c>
      <c r="H441" s="150" t="str">
        <f t="shared" ca="1" si="64"/>
        <v/>
      </c>
      <c r="I441" s="136" t="str">
        <f t="shared" ca="1" si="65"/>
        <v/>
      </c>
      <c r="J441" s="136" t="str">
        <f t="shared" ca="1" si="66"/>
        <v/>
      </c>
      <c r="L441" s="69"/>
      <c r="M441" s="29"/>
      <c r="N441" s="13"/>
      <c r="O441" s="19"/>
      <c r="P441" s="76"/>
      <c r="Q441" s="14"/>
      <c r="R441" s="15"/>
      <c r="S441" s="68"/>
      <c r="T441" s="68"/>
      <c r="U441" s="68"/>
    </row>
    <row r="442" spans="1:21" x14ac:dyDescent="0.25">
      <c r="A442" s="133" t="str">
        <f t="shared" ca="1" si="59"/>
        <v/>
      </c>
      <c r="B442" s="130" t="str">
        <f t="shared" ca="1" si="60"/>
        <v/>
      </c>
      <c r="C442" s="131" t="str">
        <f t="shared" ca="1" si="61"/>
        <v/>
      </c>
      <c r="D442" s="132"/>
      <c r="E442" s="133" t="str">
        <f t="shared" ca="1" si="62"/>
        <v/>
      </c>
      <c r="F442" s="134" t="str">
        <f t="shared" ca="1" si="63"/>
        <v/>
      </c>
      <c r="G442" s="135" t="str">
        <f t="shared" ca="1" si="58"/>
        <v/>
      </c>
      <c r="H442" s="150" t="str">
        <f t="shared" ca="1" si="64"/>
        <v/>
      </c>
      <c r="I442" s="136" t="str">
        <f t="shared" ca="1" si="65"/>
        <v/>
      </c>
      <c r="J442" s="136" t="str">
        <f t="shared" ca="1" si="66"/>
        <v/>
      </c>
      <c r="L442" s="69"/>
      <c r="M442" s="29"/>
      <c r="N442" s="13"/>
      <c r="O442" s="19"/>
      <c r="P442" s="76"/>
      <c r="Q442" s="14"/>
      <c r="R442" s="15"/>
      <c r="S442" s="68"/>
      <c r="T442" s="68"/>
      <c r="U442" s="68"/>
    </row>
    <row r="443" spans="1:21" x14ac:dyDescent="0.25">
      <c r="A443" s="133" t="str">
        <f t="shared" ca="1" si="59"/>
        <v/>
      </c>
      <c r="B443" s="130" t="str">
        <f t="shared" ca="1" si="60"/>
        <v/>
      </c>
      <c r="C443" s="131" t="str">
        <f t="shared" ca="1" si="61"/>
        <v/>
      </c>
      <c r="D443" s="132"/>
      <c r="E443" s="133" t="str">
        <f t="shared" ca="1" si="62"/>
        <v/>
      </c>
      <c r="F443" s="134" t="str">
        <f t="shared" ca="1" si="63"/>
        <v/>
      </c>
      <c r="G443" s="135" t="str">
        <f t="shared" ca="1" si="58"/>
        <v/>
      </c>
      <c r="H443" s="150" t="str">
        <f t="shared" ca="1" si="64"/>
        <v/>
      </c>
      <c r="I443" s="136" t="str">
        <f t="shared" ca="1" si="65"/>
        <v/>
      </c>
      <c r="J443" s="136" t="str">
        <f t="shared" ca="1" si="66"/>
        <v/>
      </c>
      <c r="L443" s="69"/>
      <c r="M443" s="29"/>
      <c r="N443" s="13"/>
      <c r="O443" s="19"/>
      <c r="P443" s="76"/>
      <c r="Q443" s="14"/>
      <c r="R443" s="15"/>
      <c r="S443" s="68"/>
      <c r="T443" s="68"/>
      <c r="U443" s="68"/>
    </row>
    <row r="444" spans="1:21" x14ac:dyDescent="0.25">
      <c r="A444" s="133" t="str">
        <f t="shared" ca="1" si="59"/>
        <v/>
      </c>
      <c r="B444" s="130" t="str">
        <f t="shared" ca="1" si="60"/>
        <v/>
      </c>
      <c r="C444" s="131" t="str">
        <f t="shared" ca="1" si="61"/>
        <v/>
      </c>
      <c r="D444" s="132"/>
      <c r="E444" s="133" t="str">
        <f t="shared" ca="1" si="62"/>
        <v/>
      </c>
      <c r="F444" s="134" t="str">
        <f t="shared" ca="1" si="63"/>
        <v/>
      </c>
      <c r="G444" s="135" t="str">
        <f t="shared" ca="1" si="58"/>
        <v/>
      </c>
      <c r="H444" s="150" t="str">
        <f t="shared" ca="1" si="64"/>
        <v/>
      </c>
      <c r="I444" s="136" t="str">
        <f t="shared" ca="1" si="65"/>
        <v/>
      </c>
      <c r="J444" s="136" t="str">
        <f t="shared" ca="1" si="66"/>
        <v/>
      </c>
      <c r="L444" s="69"/>
      <c r="M444" s="29"/>
      <c r="N444" s="13"/>
      <c r="O444" s="19"/>
      <c r="P444" s="76"/>
      <c r="Q444" s="14"/>
      <c r="R444" s="15"/>
      <c r="S444" s="68"/>
      <c r="T444" s="68"/>
      <c r="U444" s="68"/>
    </row>
    <row r="445" spans="1:21" x14ac:dyDescent="0.25">
      <c r="A445" s="133" t="str">
        <f t="shared" ca="1" si="59"/>
        <v/>
      </c>
      <c r="B445" s="130" t="str">
        <f t="shared" ca="1" si="60"/>
        <v/>
      </c>
      <c r="C445" s="131" t="str">
        <f t="shared" ca="1" si="61"/>
        <v/>
      </c>
      <c r="D445" s="132"/>
      <c r="E445" s="133" t="str">
        <f t="shared" ca="1" si="62"/>
        <v/>
      </c>
      <c r="F445" s="134" t="str">
        <f t="shared" ca="1" si="63"/>
        <v/>
      </c>
      <c r="G445" s="135" t="str">
        <f t="shared" ca="1" si="58"/>
        <v/>
      </c>
      <c r="H445" s="150" t="str">
        <f t="shared" ca="1" si="64"/>
        <v/>
      </c>
      <c r="I445" s="136" t="str">
        <f t="shared" ca="1" si="65"/>
        <v/>
      </c>
      <c r="J445" s="136" t="str">
        <f t="shared" ca="1" si="66"/>
        <v/>
      </c>
      <c r="L445" s="69"/>
      <c r="M445" s="29"/>
      <c r="N445" s="13"/>
      <c r="O445" s="19"/>
      <c r="P445" s="76"/>
      <c r="Q445" s="14"/>
      <c r="R445" s="15"/>
      <c r="S445" s="68"/>
      <c r="T445" s="68"/>
      <c r="U445" s="68"/>
    </row>
    <row r="446" spans="1:21" x14ac:dyDescent="0.25">
      <c r="A446" s="133" t="str">
        <f t="shared" ca="1" si="59"/>
        <v/>
      </c>
      <c r="B446" s="130" t="str">
        <f t="shared" ca="1" si="60"/>
        <v/>
      </c>
      <c r="C446" s="131" t="str">
        <f t="shared" ca="1" si="61"/>
        <v/>
      </c>
      <c r="D446" s="132"/>
      <c r="E446" s="133" t="str">
        <f t="shared" ca="1" si="62"/>
        <v/>
      </c>
      <c r="F446" s="134" t="str">
        <f t="shared" ca="1" si="63"/>
        <v/>
      </c>
      <c r="G446" s="135" t="str">
        <f t="shared" ca="1" si="58"/>
        <v/>
      </c>
      <c r="H446" s="150" t="str">
        <f t="shared" ca="1" si="64"/>
        <v/>
      </c>
      <c r="I446" s="136" t="str">
        <f t="shared" ca="1" si="65"/>
        <v/>
      </c>
      <c r="J446" s="136" t="str">
        <f t="shared" ca="1" si="66"/>
        <v/>
      </c>
      <c r="L446" s="69"/>
      <c r="M446" s="29"/>
      <c r="N446" s="13"/>
      <c r="O446" s="19"/>
      <c r="P446" s="76"/>
      <c r="Q446" s="14"/>
      <c r="R446" s="15"/>
      <c r="S446" s="68"/>
      <c r="T446" s="68"/>
      <c r="U446" s="68"/>
    </row>
    <row r="447" spans="1:21" x14ac:dyDescent="0.25">
      <c r="A447" s="133" t="str">
        <f t="shared" ca="1" si="59"/>
        <v/>
      </c>
      <c r="B447" s="130" t="str">
        <f t="shared" ca="1" si="60"/>
        <v/>
      </c>
      <c r="C447" s="131" t="str">
        <f t="shared" ca="1" si="61"/>
        <v/>
      </c>
      <c r="D447" s="132"/>
      <c r="E447" s="133" t="str">
        <f t="shared" ca="1" si="62"/>
        <v/>
      </c>
      <c r="F447" s="134" t="str">
        <f t="shared" ca="1" si="63"/>
        <v/>
      </c>
      <c r="G447" s="135" t="str">
        <f t="shared" ca="1" si="58"/>
        <v/>
      </c>
      <c r="H447" s="150" t="str">
        <f t="shared" ca="1" si="64"/>
        <v/>
      </c>
      <c r="I447" s="136" t="str">
        <f t="shared" ca="1" si="65"/>
        <v/>
      </c>
      <c r="J447" s="136" t="str">
        <f t="shared" ca="1" si="66"/>
        <v/>
      </c>
      <c r="L447" s="69"/>
      <c r="M447" s="29"/>
      <c r="N447" s="13"/>
      <c r="O447" s="19"/>
      <c r="P447" s="76"/>
      <c r="Q447" s="14"/>
      <c r="R447" s="15"/>
      <c r="S447" s="68"/>
      <c r="T447" s="68"/>
      <c r="U447" s="68"/>
    </row>
    <row r="448" spans="1:21" x14ac:dyDescent="0.25">
      <c r="A448" s="133" t="str">
        <f t="shared" ca="1" si="59"/>
        <v/>
      </c>
      <c r="B448" s="130" t="str">
        <f t="shared" ca="1" si="60"/>
        <v/>
      </c>
      <c r="C448" s="131" t="str">
        <f t="shared" ca="1" si="61"/>
        <v/>
      </c>
      <c r="D448" s="132"/>
      <c r="E448" s="133" t="str">
        <f t="shared" ca="1" si="62"/>
        <v/>
      </c>
      <c r="F448" s="134" t="str">
        <f t="shared" ca="1" si="63"/>
        <v/>
      </c>
      <c r="G448" s="135" t="str">
        <f t="shared" ca="1" si="58"/>
        <v/>
      </c>
      <c r="H448" s="150" t="str">
        <f t="shared" ca="1" si="64"/>
        <v/>
      </c>
      <c r="I448" s="136" t="str">
        <f t="shared" ca="1" si="65"/>
        <v/>
      </c>
      <c r="J448" s="136" t="str">
        <f t="shared" ca="1" si="66"/>
        <v/>
      </c>
      <c r="L448" s="69"/>
      <c r="M448" s="29"/>
      <c r="N448" s="13"/>
      <c r="O448" s="19"/>
      <c r="P448" s="76"/>
      <c r="Q448" s="14"/>
      <c r="R448" s="15"/>
      <c r="S448" s="68"/>
      <c r="T448" s="68"/>
      <c r="U448" s="68"/>
    </row>
    <row r="449" spans="1:21" x14ac:dyDescent="0.25">
      <c r="A449" s="133" t="str">
        <f t="shared" ca="1" si="59"/>
        <v/>
      </c>
      <c r="B449" s="130" t="str">
        <f t="shared" ca="1" si="60"/>
        <v/>
      </c>
      <c r="C449" s="131" t="str">
        <f t="shared" ca="1" si="61"/>
        <v/>
      </c>
      <c r="D449" s="132"/>
      <c r="E449" s="133" t="str">
        <f t="shared" ca="1" si="62"/>
        <v/>
      </c>
      <c r="F449" s="134" t="str">
        <f t="shared" ca="1" si="63"/>
        <v/>
      </c>
      <c r="G449" s="135" t="str">
        <f t="shared" ca="1" si="58"/>
        <v/>
      </c>
      <c r="H449" s="150" t="str">
        <f t="shared" ca="1" si="64"/>
        <v/>
      </c>
      <c r="I449" s="136" t="str">
        <f t="shared" ca="1" si="65"/>
        <v/>
      </c>
      <c r="J449" s="136" t="str">
        <f t="shared" ca="1" si="66"/>
        <v/>
      </c>
      <c r="L449" s="69"/>
      <c r="M449" s="29"/>
      <c r="N449" s="13"/>
      <c r="O449" s="19"/>
      <c r="P449" s="76"/>
      <c r="Q449" s="14"/>
      <c r="R449" s="15"/>
      <c r="S449" s="68"/>
      <c r="T449" s="68"/>
      <c r="U449" s="68"/>
    </row>
    <row r="450" spans="1:21" x14ac:dyDescent="0.25">
      <c r="A450" s="133" t="str">
        <f t="shared" ca="1" si="59"/>
        <v/>
      </c>
      <c r="B450" s="130" t="str">
        <f t="shared" ca="1" si="60"/>
        <v/>
      </c>
      <c r="C450" s="131" t="str">
        <f t="shared" ca="1" si="61"/>
        <v/>
      </c>
      <c r="D450" s="132"/>
      <c r="E450" s="133" t="str">
        <f t="shared" ca="1" si="62"/>
        <v/>
      </c>
      <c r="F450" s="134" t="str">
        <f t="shared" ca="1" si="63"/>
        <v/>
      </c>
      <c r="G450" s="135" t="str">
        <f t="shared" ca="1" si="58"/>
        <v/>
      </c>
      <c r="H450" s="150" t="str">
        <f t="shared" ca="1" si="64"/>
        <v/>
      </c>
      <c r="I450" s="136" t="str">
        <f t="shared" ca="1" si="65"/>
        <v/>
      </c>
      <c r="J450" s="136" t="str">
        <f t="shared" ca="1" si="66"/>
        <v/>
      </c>
      <c r="L450" s="69"/>
      <c r="M450" s="29"/>
      <c r="N450" s="13"/>
      <c r="O450" s="19"/>
      <c r="P450" s="76"/>
      <c r="Q450" s="14"/>
      <c r="R450" s="15"/>
      <c r="S450" s="68"/>
      <c r="T450" s="68"/>
      <c r="U450" s="68"/>
    </row>
    <row r="451" spans="1:21" x14ac:dyDescent="0.25">
      <c r="A451" s="133" t="str">
        <f t="shared" ca="1" si="59"/>
        <v/>
      </c>
      <c r="B451" s="130" t="str">
        <f t="shared" ca="1" si="60"/>
        <v/>
      </c>
      <c r="C451" s="131" t="str">
        <f t="shared" ca="1" si="61"/>
        <v/>
      </c>
      <c r="D451" s="132"/>
      <c r="E451" s="133" t="str">
        <f t="shared" ca="1" si="62"/>
        <v/>
      </c>
      <c r="F451" s="134" t="str">
        <f t="shared" ca="1" si="63"/>
        <v/>
      </c>
      <c r="G451" s="135" t="str">
        <f t="shared" ca="1" si="58"/>
        <v/>
      </c>
      <c r="H451" s="150" t="str">
        <f t="shared" ca="1" si="64"/>
        <v/>
      </c>
      <c r="I451" s="136" t="str">
        <f t="shared" ca="1" si="65"/>
        <v/>
      </c>
      <c r="J451" s="136" t="str">
        <f t="shared" ca="1" si="66"/>
        <v/>
      </c>
      <c r="L451" s="69"/>
      <c r="M451" s="29"/>
      <c r="N451" s="13"/>
      <c r="O451" s="19"/>
      <c r="P451" s="76"/>
      <c r="Q451" s="14"/>
      <c r="R451" s="15"/>
      <c r="S451" s="68"/>
      <c r="T451" s="68"/>
      <c r="U451" s="68"/>
    </row>
    <row r="452" spans="1:21" x14ac:dyDescent="0.25">
      <c r="A452" s="133" t="str">
        <f t="shared" ca="1" si="59"/>
        <v/>
      </c>
      <c r="B452" s="130" t="str">
        <f t="shared" ca="1" si="60"/>
        <v/>
      </c>
      <c r="C452" s="131" t="str">
        <f t="shared" ca="1" si="61"/>
        <v/>
      </c>
      <c r="D452" s="132"/>
      <c r="E452" s="133" t="str">
        <f t="shared" ca="1" si="62"/>
        <v/>
      </c>
      <c r="F452" s="134" t="str">
        <f t="shared" ca="1" si="63"/>
        <v/>
      </c>
      <c r="G452" s="135" t="str">
        <f t="shared" ca="1" si="58"/>
        <v/>
      </c>
      <c r="H452" s="150" t="str">
        <f t="shared" ca="1" si="64"/>
        <v/>
      </c>
      <c r="I452" s="136" t="str">
        <f t="shared" ca="1" si="65"/>
        <v/>
      </c>
      <c r="J452" s="136" t="str">
        <f t="shared" ca="1" si="66"/>
        <v/>
      </c>
      <c r="L452" s="69"/>
      <c r="M452" s="29"/>
      <c r="N452" s="13"/>
      <c r="O452" s="19"/>
      <c r="P452" s="76"/>
      <c r="Q452" s="14"/>
      <c r="R452" s="15"/>
      <c r="S452" s="68"/>
      <c r="T452" s="68"/>
      <c r="U452" s="68"/>
    </row>
    <row r="453" spans="1:21" x14ac:dyDescent="0.25">
      <c r="A453" s="133" t="str">
        <f t="shared" ca="1" si="59"/>
        <v/>
      </c>
      <c r="B453" s="130" t="str">
        <f t="shared" ca="1" si="60"/>
        <v/>
      </c>
      <c r="C453" s="131" t="str">
        <f t="shared" ca="1" si="61"/>
        <v/>
      </c>
      <c r="D453" s="132"/>
      <c r="E453" s="133" t="str">
        <f t="shared" ca="1" si="62"/>
        <v/>
      </c>
      <c r="F453" s="134" t="str">
        <f t="shared" ca="1" si="63"/>
        <v/>
      </c>
      <c r="G453" s="135" t="str">
        <f t="shared" ca="1" si="58"/>
        <v/>
      </c>
      <c r="H453" s="150" t="str">
        <f t="shared" ca="1" si="64"/>
        <v/>
      </c>
      <c r="I453" s="136" t="str">
        <f t="shared" ca="1" si="65"/>
        <v/>
      </c>
      <c r="J453" s="136" t="str">
        <f t="shared" ca="1" si="66"/>
        <v/>
      </c>
      <c r="L453" s="69"/>
      <c r="M453" s="29"/>
      <c r="N453" s="13"/>
      <c r="O453" s="19"/>
      <c r="P453" s="76"/>
      <c r="Q453" s="14"/>
      <c r="R453" s="15"/>
      <c r="S453" s="68"/>
      <c r="T453" s="68"/>
      <c r="U453" s="68"/>
    </row>
    <row r="454" spans="1:21" x14ac:dyDescent="0.25">
      <c r="A454" s="133" t="str">
        <f t="shared" ca="1" si="59"/>
        <v/>
      </c>
      <c r="B454" s="130" t="str">
        <f t="shared" ca="1" si="60"/>
        <v/>
      </c>
      <c r="C454" s="131" t="str">
        <f t="shared" ca="1" si="61"/>
        <v/>
      </c>
      <c r="D454" s="132"/>
      <c r="E454" s="133" t="str">
        <f t="shared" ca="1" si="62"/>
        <v/>
      </c>
      <c r="F454" s="134" t="str">
        <f t="shared" ca="1" si="63"/>
        <v/>
      </c>
      <c r="G454" s="135" t="str">
        <f t="shared" ca="1" si="58"/>
        <v/>
      </c>
      <c r="H454" s="150" t="str">
        <f t="shared" ca="1" si="64"/>
        <v/>
      </c>
      <c r="I454" s="136" t="str">
        <f t="shared" ca="1" si="65"/>
        <v/>
      </c>
      <c r="J454" s="136" t="str">
        <f t="shared" ca="1" si="66"/>
        <v/>
      </c>
      <c r="L454" s="69"/>
      <c r="M454" s="29"/>
      <c r="N454" s="13"/>
      <c r="O454" s="19"/>
      <c r="P454" s="76"/>
      <c r="Q454" s="14"/>
      <c r="R454" s="15"/>
      <c r="S454" s="68"/>
      <c r="T454" s="68"/>
      <c r="U454" s="68"/>
    </row>
    <row r="455" spans="1:21" x14ac:dyDescent="0.25">
      <c r="A455" s="133" t="str">
        <f t="shared" ca="1" si="59"/>
        <v/>
      </c>
      <c r="B455" s="130" t="str">
        <f t="shared" ca="1" si="60"/>
        <v/>
      </c>
      <c r="C455" s="131" t="str">
        <f t="shared" ca="1" si="61"/>
        <v/>
      </c>
      <c r="D455" s="132"/>
      <c r="E455" s="133" t="str">
        <f t="shared" ca="1" si="62"/>
        <v/>
      </c>
      <c r="F455" s="134" t="str">
        <f t="shared" ca="1" si="63"/>
        <v/>
      </c>
      <c r="G455" s="135" t="str">
        <f t="shared" ca="1" si="58"/>
        <v/>
      </c>
      <c r="H455" s="150" t="str">
        <f t="shared" ca="1" si="64"/>
        <v/>
      </c>
      <c r="I455" s="136" t="str">
        <f t="shared" ca="1" si="65"/>
        <v/>
      </c>
      <c r="J455" s="136" t="str">
        <f t="shared" ca="1" si="66"/>
        <v/>
      </c>
      <c r="L455" s="69"/>
      <c r="M455" s="29"/>
      <c r="N455" s="13"/>
      <c r="O455" s="19"/>
      <c r="P455" s="76"/>
      <c r="Q455" s="14"/>
      <c r="R455" s="15"/>
      <c r="S455" s="68"/>
      <c r="T455" s="68"/>
      <c r="U455" s="68"/>
    </row>
    <row r="456" spans="1:21" x14ac:dyDescent="0.25">
      <c r="A456" s="133" t="str">
        <f t="shared" ca="1" si="59"/>
        <v/>
      </c>
      <c r="B456" s="130" t="str">
        <f t="shared" ca="1" si="60"/>
        <v/>
      </c>
      <c r="C456" s="131" t="str">
        <f t="shared" ca="1" si="61"/>
        <v/>
      </c>
      <c r="D456" s="132"/>
      <c r="E456" s="133" t="str">
        <f t="shared" ca="1" si="62"/>
        <v/>
      </c>
      <c r="F456" s="134" t="str">
        <f t="shared" ca="1" si="63"/>
        <v/>
      </c>
      <c r="G456" s="135" t="str">
        <f t="shared" ref="G456:G501" ca="1" si="67">IF(OR(ISBLANK(INDIRECT("L"&amp;ROW())),ISBLANK(INDIRECT("M"&amp;ROW())),ISBLANK(APP_Datum_ab)),"",APP_Datum_ab)</f>
        <v/>
      </c>
      <c r="H456" s="150" t="str">
        <f t="shared" ca="1" si="64"/>
        <v/>
      </c>
      <c r="I456" s="136" t="str">
        <f t="shared" ca="1" si="65"/>
        <v/>
      </c>
      <c r="J456" s="136" t="str">
        <f t="shared" ca="1" si="66"/>
        <v/>
      </c>
      <c r="L456" s="69"/>
      <c r="M456" s="29"/>
      <c r="N456" s="13"/>
      <c r="O456" s="19"/>
      <c r="P456" s="76"/>
      <c r="Q456" s="14"/>
      <c r="R456" s="15"/>
      <c r="S456" s="68"/>
      <c r="T456" s="68"/>
      <c r="U456" s="68"/>
    </row>
    <row r="457" spans="1:21" x14ac:dyDescent="0.25">
      <c r="A457" s="133" t="str">
        <f t="shared" ca="1" si="59"/>
        <v/>
      </c>
      <c r="B457" s="130" t="str">
        <f t="shared" ca="1" si="60"/>
        <v/>
      </c>
      <c r="C457" s="131" t="str">
        <f t="shared" ca="1" si="61"/>
        <v/>
      </c>
      <c r="D457" s="132"/>
      <c r="E457" s="133" t="str">
        <f t="shared" ca="1" si="62"/>
        <v/>
      </c>
      <c r="F457" s="134" t="str">
        <f t="shared" ca="1" si="63"/>
        <v/>
      </c>
      <c r="G457" s="135" t="str">
        <f t="shared" ca="1" si="67"/>
        <v/>
      </c>
      <c r="H457" s="150" t="str">
        <f t="shared" ca="1" si="64"/>
        <v/>
      </c>
      <c r="I457" s="136" t="str">
        <f t="shared" ca="1" si="65"/>
        <v/>
      </c>
      <c r="J457" s="136" t="str">
        <f t="shared" ca="1" si="66"/>
        <v/>
      </c>
      <c r="L457" s="69"/>
      <c r="M457" s="29"/>
      <c r="N457" s="13"/>
      <c r="O457" s="19"/>
      <c r="P457" s="76"/>
      <c r="Q457" s="14"/>
      <c r="R457" s="15"/>
      <c r="S457" s="68"/>
      <c r="T457" s="68"/>
      <c r="U457" s="68"/>
    </row>
    <row r="458" spans="1:21" x14ac:dyDescent="0.25">
      <c r="A458" s="133" t="str">
        <f t="shared" ref="A458:A501" ca="1" si="68">IF(INDIRECT("J"&amp;ROW())="","",INDIRECT("L"&amp;ROW()))</f>
        <v/>
      </c>
      <c r="B458" s="130" t="str">
        <f t="shared" ref="B458:B501" ca="1" si="69">IF(OR(INDIRECT("J"&amp;ROW())="",ISBLANK(INDIRECT("O"&amp;ROW()))),"",INDIRECT("O"&amp;ROW()))</f>
        <v/>
      </c>
      <c r="C458" s="131" t="str">
        <f t="shared" ref="C458:C501" ca="1" si="70">IF(OR(INDIRECT("J"&amp;ROW())="",ISBLANK(INDIRECT("n"&amp;ROW()))),"",INDIRECT("n"&amp;ROW()))</f>
        <v/>
      </c>
      <c r="D458" s="132"/>
      <c r="E458" s="133" t="str">
        <f t="shared" ref="E458:E501" ca="1" si="71">IF(OR(ISBLANK(INDIRECT("L"&amp;ROW())),ISBLANK(INDIRECT("M"&amp;ROW()))),"",INDIRECT("L"&amp;ROW()))</f>
        <v/>
      </c>
      <c r="F458" s="134" t="str">
        <f t="shared" ref="F458:F501" ca="1" si="72">IF(OR(ISBLANK(INDIRECT("L"&amp;ROW())),ISBLANK(INDIRECT("M"&amp;ROW()))),"",INDIRECT("O"&amp;ROW()))</f>
        <v/>
      </c>
      <c r="G458" s="135" t="str">
        <f t="shared" ca="1" si="67"/>
        <v/>
      </c>
      <c r="H458" s="150" t="str">
        <f t="shared" ref="H458:H501" ca="1" si="73">IF(OR(ISBLANK(INDIRECT("L"&amp;ROW())),ISBLANK(INDIRECT("M"&amp;ROW()))),"",INDIRECT("p"&amp;ROW()))</f>
        <v/>
      </c>
      <c r="I458" s="136" t="str">
        <f t="shared" ref="I458:I501" ca="1" si="74">IF(OR(ISBLANK(INDIRECT("L"&amp;ROW())),ISBLANK(INDIRECT("M"&amp;ROW()))),"",INDIRECT("m"&amp;ROW()))</f>
        <v/>
      </c>
      <c r="J458" s="136" t="str">
        <f t="shared" ref="J458:J501" ca="1" si="75">IF(OR(ISBLANK(INDIRECT("L"&amp;ROW())),ISBLANK(INDIRECT("M"&amp;ROW()))),"", IF(INDIRECT("m"&amp;ROW())=INDIRECT("p"&amp;ROW()),"",INDIRECT("p"&amp;ROW())-INDIRECT("m"&amp;ROW())))</f>
        <v/>
      </c>
      <c r="L458" s="69"/>
      <c r="M458" s="29"/>
      <c r="N458" s="13"/>
      <c r="O458" s="19"/>
      <c r="P458" s="76"/>
      <c r="Q458" s="14"/>
      <c r="R458" s="15"/>
      <c r="S458" s="68"/>
      <c r="T458" s="68"/>
      <c r="U458" s="68"/>
    </row>
    <row r="459" spans="1:21" x14ac:dyDescent="0.25">
      <c r="A459" s="133" t="str">
        <f t="shared" ca="1" si="68"/>
        <v/>
      </c>
      <c r="B459" s="130" t="str">
        <f t="shared" ca="1" si="69"/>
        <v/>
      </c>
      <c r="C459" s="131" t="str">
        <f t="shared" ca="1" si="70"/>
        <v/>
      </c>
      <c r="D459" s="132"/>
      <c r="E459" s="133" t="str">
        <f t="shared" ca="1" si="71"/>
        <v/>
      </c>
      <c r="F459" s="134" t="str">
        <f t="shared" ca="1" si="72"/>
        <v/>
      </c>
      <c r="G459" s="135" t="str">
        <f t="shared" ca="1" si="67"/>
        <v/>
      </c>
      <c r="H459" s="150" t="str">
        <f t="shared" ca="1" si="73"/>
        <v/>
      </c>
      <c r="I459" s="136" t="str">
        <f t="shared" ca="1" si="74"/>
        <v/>
      </c>
      <c r="J459" s="136" t="str">
        <f t="shared" ca="1" si="75"/>
        <v/>
      </c>
      <c r="L459" s="69"/>
      <c r="M459" s="29"/>
      <c r="N459" s="13"/>
      <c r="O459" s="19"/>
      <c r="P459" s="76"/>
      <c r="Q459" s="14"/>
      <c r="R459" s="15"/>
      <c r="S459" s="68"/>
      <c r="T459" s="68"/>
      <c r="U459" s="68"/>
    </row>
    <row r="460" spans="1:21" x14ac:dyDescent="0.25">
      <c r="A460" s="133" t="str">
        <f t="shared" ca="1" si="68"/>
        <v/>
      </c>
      <c r="B460" s="130" t="str">
        <f t="shared" ca="1" si="69"/>
        <v/>
      </c>
      <c r="C460" s="131" t="str">
        <f t="shared" ca="1" si="70"/>
        <v/>
      </c>
      <c r="D460" s="132"/>
      <c r="E460" s="133" t="str">
        <f t="shared" ca="1" si="71"/>
        <v/>
      </c>
      <c r="F460" s="134" t="str">
        <f t="shared" ca="1" si="72"/>
        <v/>
      </c>
      <c r="G460" s="135" t="str">
        <f t="shared" ca="1" si="67"/>
        <v/>
      </c>
      <c r="H460" s="150" t="str">
        <f t="shared" ca="1" si="73"/>
        <v/>
      </c>
      <c r="I460" s="136" t="str">
        <f t="shared" ca="1" si="74"/>
        <v/>
      </c>
      <c r="J460" s="136" t="str">
        <f t="shared" ca="1" si="75"/>
        <v/>
      </c>
      <c r="L460" s="69"/>
      <c r="M460" s="29"/>
      <c r="N460" s="13"/>
      <c r="O460" s="19"/>
      <c r="P460" s="76"/>
      <c r="Q460" s="14"/>
      <c r="R460" s="15"/>
      <c r="S460" s="68"/>
      <c r="T460" s="68"/>
      <c r="U460" s="68"/>
    </row>
    <row r="461" spans="1:21" x14ac:dyDescent="0.25">
      <c r="A461" s="133" t="str">
        <f t="shared" ca="1" si="68"/>
        <v/>
      </c>
      <c r="B461" s="130" t="str">
        <f t="shared" ca="1" si="69"/>
        <v/>
      </c>
      <c r="C461" s="131" t="str">
        <f t="shared" ca="1" si="70"/>
        <v/>
      </c>
      <c r="D461" s="132"/>
      <c r="E461" s="133" t="str">
        <f t="shared" ca="1" si="71"/>
        <v/>
      </c>
      <c r="F461" s="134" t="str">
        <f t="shared" ca="1" si="72"/>
        <v/>
      </c>
      <c r="G461" s="135" t="str">
        <f t="shared" ca="1" si="67"/>
        <v/>
      </c>
      <c r="H461" s="150" t="str">
        <f t="shared" ca="1" si="73"/>
        <v/>
      </c>
      <c r="I461" s="136" t="str">
        <f t="shared" ca="1" si="74"/>
        <v/>
      </c>
      <c r="J461" s="136" t="str">
        <f t="shared" ca="1" si="75"/>
        <v/>
      </c>
      <c r="L461" s="69"/>
      <c r="M461" s="29"/>
      <c r="N461" s="13"/>
      <c r="O461" s="19"/>
      <c r="P461" s="76"/>
      <c r="Q461" s="14"/>
      <c r="R461" s="15"/>
      <c r="S461" s="68"/>
      <c r="T461" s="68"/>
      <c r="U461" s="68"/>
    </row>
    <row r="462" spans="1:21" x14ac:dyDescent="0.25">
      <c r="A462" s="133" t="str">
        <f t="shared" ca="1" si="68"/>
        <v/>
      </c>
      <c r="B462" s="130" t="str">
        <f t="shared" ca="1" si="69"/>
        <v/>
      </c>
      <c r="C462" s="131" t="str">
        <f t="shared" ca="1" si="70"/>
        <v/>
      </c>
      <c r="D462" s="132"/>
      <c r="E462" s="133" t="str">
        <f t="shared" ca="1" si="71"/>
        <v/>
      </c>
      <c r="F462" s="134" t="str">
        <f t="shared" ca="1" si="72"/>
        <v/>
      </c>
      <c r="G462" s="135" t="str">
        <f t="shared" ca="1" si="67"/>
        <v/>
      </c>
      <c r="H462" s="150" t="str">
        <f t="shared" ca="1" si="73"/>
        <v/>
      </c>
      <c r="I462" s="136" t="str">
        <f t="shared" ca="1" si="74"/>
        <v/>
      </c>
      <c r="J462" s="136" t="str">
        <f t="shared" ca="1" si="75"/>
        <v/>
      </c>
      <c r="L462" s="69"/>
      <c r="M462" s="29"/>
      <c r="N462" s="13"/>
      <c r="O462" s="19"/>
      <c r="P462" s="76"/>
      <c r="Q462" s="14"/>
      <c r="R462" s="15"/>
      <c r="S462" s="68"/>
      <c r="T462" s="68"/>
      <c r="U462" s="68"/>
    </row>
    <row r="463" spans="1:21" x14ac:dyDescent="0.25">
      <c r="A463" s="133" t="str">
        <f t="shared" ca="1" si="68"/>
        <v/>
      </c>
      <c r="B463" s="130" t="str">
        <f t="shared" ca="1" si="69"/>
        <v/>
      </c>
      <c r="C463" s="131" t="str">
        <f t="shared" ca="1" si="70"/>
        <v/>
      </c>
      <c r="D463" s="132"/>
      <c r="E463" s="133" t="str">
        <f t="shared" ca="1" si="71"/>
        <v/>
      </c>
      <c r="F463" s="134" t="str">
        <f t="shared" ca="1" si="72"/>
        <v/>
      </c>
      <c r="G463" s="135" t="str">
        <f t="shared" ca="1" si="67"/>
        <v/>
      </c>
      <c r="H463" s="150" t="str">
        <f t="shared" ca="1" si="73"/>
        <v/>
      </c>
      <c r="I463" s="136" t="str">
        <f t="shared" ca="1" si="74"/>
        <v/>
      </c>
      <c r="J463" s="136" t="str">
        <f t="shared" ca="1" si="75"/>
        <v/>
      </c>
      <c r="L463" s="69"/>
      <c r="M463" s="29"/>
      <c r="N463" s="13"/>
      <c r="O463" s="19"/>
      <c r="P463" s="76"/>
      <c r="Q463" s="14"/>
      <c r="R463" s="15"/>
      <c r="S463" s="68"/>
      <c r="T463" s="68"/>
      <c r="U463" s="68"/>
    </row>
    <row r="464" spans="1:21" x14ac:dyDescent="0.25">
      <c r="A464" s="133" t="str">
        <f t="shared" ca="1" si="68"/>
        <v/>
      </c>
      <c r="B464" s="130" t="str">
        <f t="shared" ca="1" si="69"/>
        <v/>
      </c>
      <c r="C464" s="131" t="str">
        <f t="shared" ca="1" si="70"/>
        <v/>
      </c>
      <c r="D464" s="132"/>
      <c r="E464" s="133" t="str">
        <f t="shared" ca="1" si="71"/>
        <v/>
      </c>
      <c r="F464" s="134" t="str">
        <f t="shared" ca="1" si="72"/>
        <v/>
      </c>
      <c r="G464" s="135" t="str">
        <f t="shared" ca="1" si="67"/>
        <v/>
      </c>
      <c r="H464" s="150" t="str">
        <f t="shared" ca="1" si="73"/>
        <v/>
      </c>
      <c r="I464" s="136" t="str">
        <f t="shared" ca="1" si="74"/>
        <v/>
      </c>
      <c r="J464" s="136" t="str">
        <f t="shared" ca="1" si="75"/>
        <v/>
      </c>
      <c r="L464" s="69"/>
      <c r="M464" s="29"/>
      <c r="N464" s="13"/>
      <c r="O464" s="19"/>
      <c r="P464" s="76"/>
      <c r="Q464" s="14"/>
      <c r="R464" s="15"/>
      <c r="S464" s="68"/>
      <c r="T464" s="68"/>
      <c r="U464" s="68"/>
    </row>
    <row r="465" spans="1:21" x14ac:dyDescent="0.25">
      <c r="A465" s="133" t="str">
        <f t="shared" ca="1" si="68"/>
        <v/>
      </c>
      <c r="B465" s="130" t="str">
        <f t="shared" ca="1" si="69"/>
        <v/>
      </c>
      <c r="C465" s="131" t="str">
        <f t="shared" ca="1" si="70"/>
        <v/>
      </c>
      <c r="D465" s="132"/>
      <c r="E465" s="133" t="str">
        <f t="shared" ca="1" si="71"/>
        <v/>
      </c>
      <c r="F465" s="134" t="str">
        <f t="shared" ca="1" si="72"/>
        <v/>
      </c>
      <c r="G465" s="135" t="str">
        <f t="shared" ca="1" si="67"/>
        <v/>
      </c>
      <c r="H465" s="150" t="str">
        <f t="shared" ca="1" si="73"/>
        <v/>
      </c>
      <c r="I465" s="136" t="str">
        <f t="shared" ca="1" si="74"/>
        <v/>
      </c>
      <c r="J465" s="136" t="str">
        <f t="shared" ca="1" si="75"/>
        <v/>
      </c>
      <c r="L465" s="69"/>
      <c r="M465" s="29"/>
      <c r="N465" s="13"/>
      <c r="O465" s="19"/>
      <c r="P465" s="76"/>
      <c r="Q465" s="14"/>
      <c r="R465" s="15"/>
      <c r="S465" s="68"/>
      <c r="T465" s="68"/>
      <c r="U465" s="68"/>
    </row>
    <row r="466" spans="1:21" x14ac:dyDescent="0.25">
      <c r="A466" s="133" t="str">
        <f t="shared" ca="1" si="68"/>
        <v/>
      </c>
      <c r="B466" s="130" t="str">
        <f t="shared" ca="1" si="69"/>
        <v/>
      </c>
      <c r="C466" s="131" t="str">
        <f t="shared" ca="1" si="70"/>
        <v/>
      </c>
      <c r="D466" s="132"/>
      <c r="E466" s="133" t="str">
        <f t="shared" ca="1" si="71"/>
        <v/>
      </c>
      <c r="F466" s="134" t="str">
        <f t="shared" ca="1" si="72"/>
        <v/>
      </c>
      <c r="G466" s="135" t="str">
        <f t="shared" ca="1" si="67"/>
        <v/>
      </c>
      <c r="H466" s="150" t="str">
        <f t="shared" ca="1" si="73"/>
        <v/>
      </c>
      <c r="I466" s="136" t="str">
        <f t="shared" ca="1" si="74"/>
        <v/>
      </c>
      <c r="J466" s="136" t="str">
        <f t="shared" ca="1" si="75"/>
        <v/>
      </c>
      <c r="L466" s="69"/>
      <c r="M466" s="29"/>
      <c r="N466" s="13"/>
      <c r="O466" s="19"/>
      <c r="P466" s="76"/>
      <c r="Q466" s="14"/>
      <c r="R466" s="15"/>
      <c r="S466" s="68"/>
      <c r="T466" s="68"/>
      <c r="U466" s="68"/>
    </row>
    <row r="467" spans="1:21" x14ac:dyDescent="0.25">
      <c r="A467" s="133" t="str">
        <f t="shared" ca="1" si="68"/>
        <v/>
      </c>
      <c r="B467" s="130" t="str">
        <f t="shared" ca="1" si="69"/>
        <v/>
      </c>
      <c r="C467" s="131" t="str">
        <f t="shared" ca="1" si="70"/>
        <v/>
      </c>
      <c r="D467" s="132"/>
      <c r="E467" s="133" t="str">
        <f t="shared" ca="1" si="71"/>
        <v/>
      </c>
      <c r="F467" s="134" t="str">
        <f t="shared" ca="1" si="72"/>
        <v/>
      </c>
      <c r="G467" s="135" t="str">
        <f t="shared" ca="1" si="67"/>
        <v/>
      </c>
      <c r="H467" s="150" t="str">
        <f t="shared" ca="1" si="73"/>
        <v/>
      </c>
      <c r="I467" s="136" t="str">
        <f t="shared" ca="1" si="74"/>
        <v/>
      </c>
      <c r="J467" s="136" t="str">
        <f t="shared" ca="1" si="75"/>
        <v/>
      </c>
      <c r="L467" s="69"/>
      <c r="M467" s="29"/>
      <c r="N467" s="13"/>
      <c r="O467" s="19"/>
      <c r="P467" s="76"/>
      <c r="Q467" s="14"/>
      <c r="R467" s="15"/>
      <c r="S467" s="68"/>
      <c r="T467" s="68"/>
      <c r="U467" s="68"/>
    </row>
    <row r="468" spans="1:21" x14ac:dyDescent="0.25">
      <c r="A468" s="133" t="str">
        <f t="shared" ca="1" si="68"/>
        <v/>
      </c>
      <c r="B468" s="130" t="str">
        <f t="shared" ca="1" si="69"/>
        <v/>
      </c>
      <c r="C468" s="131" t="str">
        <f t="shared" ca="1" si="70"/>
        <v/>
      </c>
      <c r="D468" s="132"/>
      <c r="E468" s="133" t="str">
        <f t="shared" ca="1" si="71"/>
        <v/>
      </c>
      <c r="F468" s="134" t="str">
        <f t="shared" ca="1" si="72"/>
        <v/>
      </c>
      <c r="G468" s="135" t="str">
        <f t="shared" ca="1" si="67"/>
        <v/>
      </c>
      <c r="H468" s="150" t="str">
        <f t="shared" ca="1" si="73"/>
        <v/>
      </c>
      <c r="I468" s="136" t="str">
        <f t="shared" ca="1" si="74"/>
        <v/>
      </c>
      <c r="J468" s="136" t="str">
        <f t="shared" ca="1" si="75"/>
        <v/>
      </c>
      <c r="L468" s="69"/>
      <c r="M468" s="29"/>
      <c r="N468" s="13"/>
      <c r="O468" s="19"/>
      <c r="P468" s="76"/>
      <c r="Q468" s="14"/>
      <c r="R468" s="15"/>
      <c r="S468" s="68"/>
      <c r="T468" s="68"/>
      <c r="U468" s="68"/>
    </row>
    <row r="469" spans="1:21" x14ac:dyDescent="0.25">
      <c r="A469" s="133" t="str">
        <f t="shared" ca="1" si="68"/>
        <v/>
      </c>
      <c r="B469" s="130" t="str">
        <f t="shared" ca="1" si="69"/>
        <v/>
      </c>
      <c r="C469" s="131" t="str">
        <f t="shared" ca="1" si="70"/>
        <v/>
      </c>
      <c r="D469" s="132"/>
      <c r="E469" s="133" t="str">
        <f t="shared" ca="1" si="71"/>
        <v/>
      </c>
      <c r="F469" s="134" t="str">
        <f t="shared" ca="1" si="72"/>
        <v/>
      </c>
      <c r="G469" s="135" t="str">
        <f t="shared" ca="1" si="67"/>
        <v/>
      </c>
      <c r="H469" s="150" t="str">
        <f t="shared" ca="1" si="73"/>
        <v/>
      </c>
      <c r="I469" s="136" t="str">
        <f t="shared" ca="1" si="74"/>
        <v/>
      </c>
      <c r="J469" s="136" t="str">
        <f t="shared" ca="1" si="75"/>
        <v/>
      </c>
      <c r="L469" s="69"/>
      <c r="M469" s="29"/>
      <c r="N469" s="13"/>
      <c r="O469" s="19"/>
      <c r="P469" s="76"/>
      <c r="Q469" s="14"/>
      <c r="R469" s="15"/>
      <c r="S469" s="68"/>
      <c r="T469" s="68"/>
      <c r="U469" s="68"/>
    </row>
    <row r="470" spans="1:21" x14ac:dyDescent="0.25">
      <c r="A470" s="133" t="str">
        <f t="shared" ca="1" si="68"/>
        <v/>
      </c>
      <c r="B470" s="130" t="str">
        <f t="shared" ca="1" si="69"/>
        <v/>
      </c>
      <c r="C470" s="131" t="str">
        <f t="shared" ca="1" si="70"/>
        <v/>
      </c>
      <c r="D470" s="132"/>
      <c r="E470" s="133" t="str">
        <f t="shared" ca="1" si="71"/>
        <v/>
      </c>
      <c r="F470" s="134" t="str">
        <f t="shared" ca="1" si="72"/>
        <v/>
      </c>
      <c r="G470" s="135" t="str">
        <f t="shared" ca="1" si="67"/>
        <v/>
      </c>
      <c r="H470" s="150" t="str">
        <f t="shared" ca="1" si="73"/>
        <v/>
      </c>
      <c r="I470" s="136" t="str">
        <f t="shared" ca="1" si="74"/>
        <v/>
      </c>
      <c r="J470" s="136" t="str">
        <f t="shared" ca="1" si="75"/>
        <v/>
      </c>
      <c r="L470" s="69"/>
      <c r="M470" s="29"/>
      <c r="N470" s="13"/>
      <c r="O470" s="19"/>
      <c r="P470" s="76"/>
      <c r="Q470" s="14"/>
      <c r="R470" s="15"/>
      <c r="S470" s="68"/>
      <c r="T470" s="68"/>
      <c r="U470" s="68"/>
    </row>
    <row r="471" spans="1:21" x14ac:dyDescent="0.25">
      <c r="A471" s="133" t="str">
        <f t="shared" ca="1" si="68"/>
        <v/>
      </c>
      <c r="B471" s="130" t="str">
        <f t="shared" ca="1" si="69"/>
        <v/>
      </c>
      <c r="C471" s="131" t="str">
        <f t="shared" ca="1" si="70"/>
        <v/>
      </c>
      <c r="D471" s="132"/>
      <c r="E471" s="133" t="str">
        <f t="shared" ca="1" si="71"/>
        <v/>
      </c>
      <c r="F471" s="134" t="str">
        <f t="shared" ca="1" si="72"/>
        <v/>
      </c>
      <c r="G471" s="135" t="str">
        <f t="shared" ca="1" si="67"/>
        <v/>
      </c>
      <c r="H471" s="150" t="str">
        <f t="shared" ca="1" si="73"/>
        <v/>
      </c>
      <c r="I471" s="136" t="str">
        <f t="shared" ca="1" si="74"/>
        <v/>
      </c>
      <c r="J471" s="136" t="str">
        <f t="shared" ca="1" si="75"/>
        <v/>
      </c>
      <c r="L471" s="69"/>
      <c r="M471" s="29"/>
      <c r="N471" s="13"/>
      <c r="O471" s="19"/>
      <c r="P471" s="76"/>
      <c r="Q471" s="14"/>
      <c r="R471" s="15"/>
      <c r="S471" s="68"/>
      <c r="T471" s="68"/>
      <c r="U471" s="68"/>
    </row>
    <row r="472" spans="1:21" x14ac:dyDescent="0.25">
      <c r="A472" s="133" t="str">
        <f t="shared" ca="1" si="68"/>
        <v/>
      </c>
      <c r="B472" s="130" t="str">
        <f t="shared" ca="1" si="69"/>
        <v/>
      </c>
      <c r="C472" s="131" t="str">
        <f t="shared" ca="1" si="70"/>
        <v/>
      </c>
      <c r="D472" s="132"/>
      <c r="E472" s="133" t="str">
        <f t="shared" ca="1" si="71"/>
        <v/>
      </c>
      <c r="F472" s="134" t="str">
        <f t="shared" ca="1" si="72"/>
        <v/>
      </c>
      <c r="G472" s="135" t="str">
        <f t="shared" ca="1" si="67"/>
        <v/>
      </c>
      <c r="H472" s="150" t="str">
        <f t="shared" ca="1" si="73"/>
        <v/>
      </c>
      <c r="I472" s="136" t="str">
        <f t="shared" ca="1" si="74"/>
        <v/>
      </c>
      <c r="J472" s="136" t="str">
        <f t="shared" ca="1" si="75"/>
        <v/>
      </c>
      <c r="L472" s="69"/>
      <c r="M472" s="29"/>
      <c r="N472" s="13"/>
      <c r="O472" s="19"/>
      <c r="P472" s="76"/>
      <c r="Q472" s="14"/>
      <c r="R472" s="15"/>
      <c r="S472" s="68"/>
      <c r="T472" s="68"/>
      <c r="U472" s="68"/>
    </row>
    <row r="473" spans="1:21" x14ac:dyDescent="0.25">
      <c r="A473" s="133" t="str">
        <f t="shared" ca="1" si="68"/>
        <v/>
      </c>
      <c r="B473" s="130" t="str">
        <f t="shared" ca="1" si="69"/>
        <v/>
      </c>
      <c r="C473" s="131" t="str">
        <f t="shared" ca="1" si="70"/>
        <v/>
      </c>
      <c r="D473" s="132"/>
      <c r="E473" s="133" t="str">
        <f t="shared" ca="1" si="71"/>
        <v/>
      </c>
      <c r="F473" s="134" t="str">
        <f t="shared" ca="1" si="72"/>
        <v/>
      </c>
      <c r="G473" s="135" t="str">
        <f t="shared" ca="1" si="67"/>
        <v/>
      </c>
      <c r="H473" s="150" t="str">
        <f t="shared" ca="1" si="73"/>
        <v/>
      </c>
      <c r="I473" s="136" t="str">
        <f t="shared" ca="1" si="74"/>
        <v/>
      </c>
      <c r="J473" s="136" t="str">
        <f t="shared" ca="1" si="75"/>
        <v/>
      </c>
      <c r="L473" s="69"/>
      <c r="M473" s="29"/>
      <c r="N473" s="13"/>
      <c r="O473" s="19"/>
      <c r="P473" s="76"/>
      <c r="Q473" s="14"/>
      <c r="R473" s="15"/>
      <c r="S473" s="68"/>
      <c r="T473" s="68"/>
      <c r="U473" s="68"/>
    </row>
    <row r="474" spans="1:21" x14ac:dyDescent="0.25">
      <c r="A474" s="133" t="str">
        <f t="shared" ca="1" si="68"/>
        <v/>
      </c>
      <c r="B474" s="130" t="str">
        <f t="shared" ca="1" si="69"/>
        <v/>
      </c>
      <c r="C474" s="131" t="str">
        <f t="shared" ca="1" si="70"/>
        <v/>
      </c>
      <c r="D474" s="132"/>
      <c r="E474" s="133" t="str">
        <f t="shared" ca="1" si="71"/>
        <v/>
      </c>
      <c r="F474" s="134" t="str">
        <f t="shared" ca="1" si="72"/>
        <v/>
      </c>
      <c r="G474" s="135" t="str">
        <f t="shared" ca="1" si="67"/>
        <v/>
      </c>
      <c r="H474" s="150" t="str">
        <f t="shared" ca="1" si="73"/>
        <v/>
      </c>
      <c r="I474" s="136" t="str">
        <f t="shared" ca="1" si="74"/>
        <v/>
      </c>
      <c r="J474" s="136" t="str">
        <f t="shared" ca="1" si="75"/>
        <v/>
      </c>
      <c r="L474" s="69"/>
      <c r="M474" s="29"/>
      <c r="N474" s="13"/>
      <c r="O474" s="19"/>
      <c r="P474" s="76"/>
      <c r="Q474" s="14"/>
      <c r="R474" s="15"/>
      <c r="S474" s="68"/>
      <c r="T474" s="68"/>
      <c r="U474" s="68"/>
    </row>
    <row r="475" spans="1:21" x14ac:dyDescent="0.25">
      <c r="A475" s="133" t="str">
        <f t="shared" ca="1" si="68"/>
        <v/>
      </c>
      <c r="B475" s="130" t="str">
        <f t="shared" ca="1" si="69"/>
        <v/>
      </c>
      <c r="C475" s="131" t="str">
        <f t="shared" ca="1" si="70"/>
        <v/>
      </c>
      <c r="D475" s="132"/>
      <c r="E475" s="133" t="str">
        <f t="shared" ca="1" si="71"/>
        <v/>
      </c>
      <c r="F475" s="134" t="str">
        <f t="shared" ca="1" si="72"/>
        <v/>
      </c>
      <c r="G475" s="135" t="str">
        <f t="shared" ca="1" si="67"/>
        <v/>
      </c>
      <c r="H475" s="150" t="str">
        <f t="shared" ca="1" si="73"/>
        <v/>
      </c>
      <c r="I475" s="136" t="str">
        <f t="shared" ca="1" si="74"/>
        <v/>
      </c>
      <c r="J475" s="136" t="str">
        <f t="shared" ca="1" si="75"/>
        <v/>
      </c>
      <c r="L475" s="69"/>
      <c r="M475" s="29"/>
      <c r="N475" s="13"/>
      <c r="O475" s="19"/>
      <c r="P475" s="76"/>
      <c r="Q475" s="14"/>
      <c r="R475" s="15"/>
      <c r="S475" s="68"/>
      <c r="T475" s="68"/>
      <c r="U475" s="68"/>
    </row>
    <row r="476" spans="1:21" x14ac:dyDescent="0.25">
      <c r="A476" s="133" t="str">
        <f t="shared" ca="1" si="68"/>
        <v/>
      </c>
      <c r="B476" s="130" t="str">
        <f t="shared" ca="1" si="69"/>
        <v/>
      </c>
      <c r="C476" s="131" t="str">
        <f t="shared" ca="1" si="70"/>
        <v/>
      </c>
      <c r="D476" s="132"/>
      <c r="E476" s="133" t="str">
        <f t="shared" ca="1" si="71"/>
        <v/>
      </c>
      <c r="F476" s="134" t="str">
        <f t="shared" ca="1" si="72"/>
        <v/>
      </c>
      <c r="G476" s="135" t="str">
        <f t="shared" ca="1" si="67"/>
        <v/>
      </c>
      <c r="H476" s="150" t="str">
        <f t="shared" ca="1" si="73"/>
        <v/>
      </c>
      <c r="I476" s="136" t="str">
        <f t="shared" ca="1" si="74"/>
        <v/>
      </c>
      <c r="J476" s="136" t="str">
        <f t="shared" ca="1" si="75"/>
        <v/>
      </c>
      <c r="L476" s="69"/>
      <c r="M476" s="29"/>
      <c r="N476" s="13"/>
      <c r="O476" s="19"/>
      <c r="P476" s="76"/>
      <c r="Q476" s="14"/>
      <c r="R476" s="15"/>
      <c r="S476" s="68"/>
      <c r="T476" s="68"/>
      <c r="U476" s="68"/>
    </row>
    <row r="477" spans="1:21" x14ac:dyDescent="0.25">
      <c r="A477" s="133" t="str">
        <f t="shared" ca="1" si="68"/>
        <v/>
      </c>
      <c r="B477" s="130" t="str">
        <f t="shared" ca="1" si="69"/>
        <v/>
      </c>
      <c r="C477" s="131" t="str">
        <f t="shared" ca="1" si="70"/>
        <v/>
      </c>
      <c r="D477" s="132"/>
      <c r="E477" s="133" t="str">
        <f t="shared" ca="1" si="71"/>
        <v/>
      </c>
      <c r="F477" s="134" t="str">
        <f t="shared" ca="1" si="72"/>
        <v/>
      </c>
      <c r="G477" s="135" t="str">
        <f t="shared" ca="1" si="67"/>
        <v/>
      </c>
      <c r="H477" s="150" t="str">
        <f t="shared" ca="1" si="73"/>
        <v/>
      </c>
      <c r="I477" s="136" t="str">
        <f t="shared" ca="1" si="74"/>
        <v/>
      </c>
      <c r="J477" s="136" t="str">
        <f t="shared" ca="1" si="75"/>
        <v/>
      </c>
      <c r="L477" s="69"/>
      <c r="M477" s="29"/>
      <c r="N477" s="13"/>
      <c r="O477" s="19"/>
      <c r="P477" s="76"/>
      <c r="Q477" s="14"/>
      <c r="R477" s="15"/>
      <c r="S477" s="68"/>
      <c r="T477" s="68"/>
      <c r="U477" s="68"/>
    </row>
    <row r="478" spans="1:21" x14ac:dyDescent="0.25">
      <c r="A478" s="133" t="str">
        <f t="shared" ca="1" si="68"/>
        <v/>
      </c>
      <c r="B478" s="130" t="str">
        <f t="shared" ca="1" si="69"/>
        <v/>
      </c>
      <c r="C478" s="131" t="str">
        <f t="shared" ca="1" si="70"/>
        <v/>
      </c>
      <c r="D478" s="132"/>
      <c r="E478" s="133" t="str">
        <f t="shared" ca="1" si="71"/>
        <v/>
      </c>
      <c r="F478" s="134" t="str">
        <f t="shared" ca="1" si="72"/>
        <v/>
      </c>
      <c r="G478" s="135" t="str">
        <f t="shared" ca="1" si="67"/>
        <v/>
      </c>
      <c r="H478" s="150" t="str">
        <f t="shared" ca="1" si="73"/>
        <v/>
      </c>
      <c r="I478" s="136" t="str">
        <f t="shared" ca="1" si="74"/>
        <v/>
      </c>
      <c r="J478" s="136" t="str">
        <f t="shared" ca="1" si="75"/>
        <v/>
      </c>
      <c r="L478" s="69"/>
      <c r="M478" s="29"/>
      <c r="N478" s="13"/>
      <c r="O478" s="19"/>
      <c r="P478" s="76"/>
      <c r="Q478" s="14"/>
      <c r="R478" s="15"/>
      <c r="S478" s="68"/>
      <c r="T478" s="68"/>
      <c r="U478" s="68"/>
    </row>
    <row r="479" spans="1:21" x14ac:dyDescent="0.25">
      <c r="A479" s="133" t="str">
        <f t="shared" ca="1" si="68"/>
        <v/>
      </c>
      <c r="B479" s="130" t="str">
        <f t="shared" ca="1" si="69"/>
        <v/>
      </c>
      <c r="C479" s="131" t="str">
        <f t="shared" ca="1" si="70"/>
        <v/>
      </c>
      <c r="D479" s="132"/>
      <c r="E479" s="133" t="str">
        <f t="shared" ca="1" si="71"/>
        <v/>
      </c>
      <c r="F479" s="134" t="str">
        <f t="shared" ca="1" si="72"/>
        <v/>
      </c>
      <c r="G479" s="135" t="str">
        <f t="shared" ca="1" si="67"/>
        <v/>
      </c>
      <c r="H479" s="150" t="str">
        <f t="shared" ca="1" si="73"/>
        <v/>
      </c>
      <c r="I479" s="136" t="str">
        <f t="shared" ca="1" si="74"/>
        <v/>
      </c>
      <c r="J479" s="136" t="str">
        <f t="shared" ca="1" si="75"/>
        <v/>
      </c>
      <c r="L479" s="69"/>
      <c r="M479" s="29"/>
      <c r="N479" s="13"/>
      <c r="O479" s="19"/>
      <c r="P479" s="76"/>
      <c r="Q479" s="14"/>
      <c r="R479" s="15"/>
      <c r="S479" s="68"/>
      <c r="T479" s="68"/>
      <c r="U479" s="68"/>
    </row>
    <row r="480" spans="1:21" x14ac:dyDescent="0.25">
      <c r="A480" s="133" t="str">
        <f t="shared" ca="1" si="68"/>
        <v/>
      </c>
      <c r="B480" s="130" t="str">
        <f t="shared" ca="1" si="69"/>
        <v/>
      </c>
      <c r="C480" s="131" t="str">
        <f t="shared" ca="1" si="70"/>
        <v/>
      </c>
      <c r="D480" s="132"/>
      <c r="E480" s="133" t="str">
        <f t="shared" ca="1" si="71"/>
        <v/>
      </c>
      <c r="F480" s="134" t="str">
        <f t="shared" ca="1" si="72"/>
        <v/>
      </c>
      <c r="G480" s="135" t="str">
        <f t="shared" ca="1" si="67"/>
        <v/>
      </c>
      <c r="H480" s="150" t="str">
        <f t="shared" ca="1" si="73"/>
        <v/>
      </c>
      <c r="I480" s="136" t="str">
        <f t="shared" ca="1" si="74"/>
        <v/>
      </c>
      <c r="J480" s="136" t="str">
        <f t="shared" ca="1" si="75"/>
        <v/>
      </c>
      <c r="L480" s="69"/>
      <c r="M480" s="29"/>
      <c r="N480" s="13"/>
      <c r="O480" s="19"/>
      <c r="P480" s="76"/>
      <c r="Q480" s="14"/>
      <c r="R480" s="15"/>
      <c r="S480" s="68"/>
      <c r="T480" s="68"/>
      <c r="U480" s="68"/>
    </row>
    <row r="481" spans="1:21" x14ac:dyDescent="0.25">
      <c r="A481" s="133" t="str">
        <f t="shared" ca="1" si="68"/>
        <v/>
      </c>
      <c r="B481" s="130" t="str">
        <f t="shared" ca="1" si="69"/>
        <v/>
      </c>
      <c r="C481" s="131" t="str">
        <f t="shared" ca="1" si="70"/>
        <v/>
      </c>
      <c r="D481" s="132"/>
      <c r="E481" s="133" t="str">
        <f t="shared" ca="1" si="71"/>
        <v/>
      </c>
      <c r="F481" s="134" t="str">
        <f t="shared" ca="1" si="72"/>
        <v/>
      </c>
      <c r="G481" s="135" t="str">
        <f t="shared" ca="1" si="67"/>
        <v/>
      </c>
      <c r="H481" s="150" t="str">
        <f t="shared" ca="1" si="73"/>
        <v/>
      </c>
      <c r="I481" s="136" t="str">
        <f t="shared" ca="1" si="74"/>
        <v/>
      </c>
      <c r="J481" s="136" t="str">
        <f t="shared" ca="1" si="75"/>
        <v/>
      </c>
      <c r="L481" s="69"/>
      <c r="M481" s="29"/>
      <c r="N481" s="13"/>
      <c r="O481" s="19"/>
      <c r="P481" s="76"/>
      <c r="Q481" s="14"/>
      <c r="R481" s="15"/>
      <c r="S481" s="68"/>
      <c r="T481" s="68"/>
      <c r="U481" s="68"/>
    </row>
    <row r="482" spans="1:21" x14ac:dyDescent="0.25">
      <c r="A482" s="133" t="str">
        <f t="shared" ca="1" si="68"/>
        <v/>
      </c>
      <c r="B482" s="130" t="str">
        <f t="shared" ca="1" si="69"/>
        <v/>
      </c>
      <c r="C482" s="131" t="str">
        <f t="shared" ca="1" si="70"/>
        <v/>
      </c>
      <c r="D482" s="132"/>
      <c r="E482" s="133" t="str">
        <f t="shared" ca="1" si="71"/>
        <v/>
      </c>
      <c r="F482" s="134" t="str">
        <f t="shared" ca="1" si="72"/>
        <v/>
      </c>
      <c r="G482" s="135" t="str">
        <f t="shared" ca="1" si="67"/>
        <v/>
      </c>
      <c r="H482" s="150" t="str">
        <f t="shared" ca="1" si="73"/>
        <v/>
      </c>
      <c r="I482" s="136" t="str">
        <f t="shared" ca="1" si="74"/>
        <v/>
      </c>
      <c r="J482" s="136" t="str">
        <f t="shared" ca="1" si="75"/>
        <v/>
      </c>
      <c r="L482" s="69"/>
      <c r="M482" s="29"/>
      <c r="N482" s="13"/>
      <c r="O482" s="19"/>
      <c r="P482" s="76"/>
      <c r="Q482" s="14"/>
      <c r="R482" s="15"/>
      <c r="S482" s="68"/>
      <c r="T482" s="68"/>
      <c r="U482" s="68"/>
    </row>
    <row r="483" spans="1:21" x14ac:dyDescent="0.25">
      <c r="A483" s="133" t="str">
        <f t="shared" ca="1" si="68"/>
        <v/>
      </c>
      <c r="B483" s="130" t="str">
        <f t="shared" ca="1" si="69"/>
        <v/>
      </c>
      <c r="C483" s="131" t="str">
        <f t="shared" ca="1" si="70"/>
        <v/>
      </c>
      <c r="D483" s="132"/>
      <c r="E483" s="133" t="str">
        <f t="shared" ca="1" si="71"/>
        <v/>
      </c>
      <c r="F483" s="134" t="str">
        <f t="shared" ca="1" si="72"/>
        <v/>
      </c>
      <c r="G483" s="135" t="str">
        <f t="shared" ca="1" si="67"/>
        <v/>
      </c>
      <c r="H483" s="150" t="str">
        <f t="shared" ca="1" si="73"/>
        <v/>
      </c>
      <c r="I483" s="136" t="str">
        <f t="shared" ca="1" si="74"/>
        <v/>
      </c>
      <c r="J483" s="136" t="str">
        <f t="shared" ca="1" si="75"/>
        <v/>
      </c>
      <c r="L483" s="69"/>
      <c r="M483" s="29"/>
      <c r="N483" s="13"/>
      <c r="O483" s="19"/>
      <c r="P483" s="76"/>
      <c r="Q483" s="14"/>
      <c r="R483" s="15"/>
      <c r="S483" s="68"/>
      <c r="T483" s="68"/>
      <c r="U483" s="68"/>
    </row>
    <row r="484" spans="1:21" x14ac:dyDescent="0.25">
      <c r="A484" s="133" t="str">
        <f t="shared" ca="1" si="68"/>
        <v/>
      </c>
      <c r="B484" s="130" t="str">
        <f t="shared" ca="1" si="69"/>
        <v/>
      </c>
      <c r="C484" s="131" t="str">
        <f t="shared" ca="1" si="70"/>
        <v/>
      </c>
      <c r="D484" s="132"/>
      <c r="E484" s="133" t="str">
        <f t="shared" ca="1" si="71"/>
        <v/>
      </c>
      <c r="F484" s="134" t="str">
        <f t="shared" ca="1" si="72"/>
        <v/>
      </c>
      <c r="G484" s="135" t="str">
        <f t="shared" ca="1" si="67"/>
        <v/>
      </c>
      <c r="H484" s="150" t="str">
        <f t="shared" ca="1" si="73"/>
        <v/>
      </c>
      <c r="I484" s="136" t="str">
        <f t="shared" ca="1" si="74"/>
        <v/>
      </c>
      <c r="J484" s="136" t="str">
        <f t="shared" ca="1" si="75"/>
        <v/>
      </c>
      <c r="L484" s="69"/>
      <c r="M484" s="29"/>
      <c r="N484" s="13"/>
      <c r="O484" s="19"/>
      <c r="P484" s="76"/>
      <c r="Q484" s="14"/>
      <c r="R484" s="15"/>
      <c r="S484" s="68"/>
      <c r="T484" s="68"/>
      <c r="U484" s="68"/>
    </row>
    <row r="485" spans="1:21" x14ac:dyDescent="0.25">
      <c r="A485" s="133" t="str">
        <f t="shared" ca="1" si="68"/>
        <v/>
      </c>
      <c r="B485" s="130" t="str">
        <f t="shared" ca="1" si="69"/>
        <v/>
      </c>
      <c r="C485" s="131" t="str">
        <f t="shared" ca="1" si="70"/>
        <v/>
      </c>
      <c r="D485" s="132"/>
      <c r="E485" s="133" t="str">
        <f t="shared" ca="1" si="71"/>
        <v/>
      </c>
      <c r="F485" s="134" t="str">
        <f t="shared" ca="1" si="72"/>
        <v/>
      </c>
      <c r="G485" s="135" t="str">
        <f t="shared" ca="1" si="67"/>
        <v/>
      </c>
      <c r="H485" s="150" t="str">
        <f t="shared" ca="1" si="73"/>
        <v/>
      </c>
      <c r="I485" s="136" t="str">
        <f t="shared" ca="1" si="74"/>
        <v/>
      </c>
      <c r="J485" s="136" t="str">
        <f t="shared" ca="1" si="75"/>
        <v/>
      </c>
      <c r="L485" s="69"/>
      <c r="M485" s="29"/>
      <c r="N485" s="13"/>
      <c r="O485" s="19"/>
      <c r="P485" s="76"/>
      <c r="Q485" s="14"/>
      <c r="R485" s="15"/>
      <c r="S485" s="68"/>
      <c r="T485" s="68"/>
      <c r="U485" s="68"/>
    </row>
    <row r="486" spans="1:21" x14ac:dyDescent="0.25">
      <c r="A486" s="133" t="str">
        <f t="shared" ca="1" si="68"/>
        <v/>
      </c>
      <c r="B486" s="130" t="str">
        <f t="shared" ca="1" si="69"/>
        <v/>
      </c>
      <c r="C486" s="131" t="str">
        <f t="shared" ca="1" si="70"/>
        <v/>
      </c>
      <c r="D486" s="132"/>
      <c r="E486" s="133" t="str">
        <f t="shared" ca="1" si="71"/>
        <v/>
      </c>
      <c r="F486" s="134" t="str">
        <f t="shared" ca="1" si="72"/>
        <v/>
      </c>
      <c r="G486" s="135" t="str">
        <f t="shared" ca="1" si="67"/>
        <v/>
      </c>
      <c r="H486" s="150" t="str">
        <f t="shared" ca="1" si="73"/>
        <v/>
      </c>
      <c r="I486" s="136" t="str">
        <f t="shared" ca="1" si="74"/>
        <v/>
      </c>
      <c r="J486" s="136" t="str">
        <f t="shared" ca="1" si="75"/>
        <v/>
      </c>
      <c r="L486" s="69"/>
      <c r="M486" s="29"/>
      <c r="N486" s="13"/>
      <c r="O486" s="19"/>
      <c r="P486" s="76"/>
      <c r="Q486" s="14"/>
      <c r="R486" s="15"/>
      <c r="S486" s="68"/>
      <c r="T486" s="68"/>
      <c r="U486" s="68"/>
    </row>
    <row r="487" spans="1:21" x14ac:dyDescent="0.25">
      <c r="A487" s="133" t="str">
        <f t="shared" ca="1" si="68"/>
        <v/>
      </c>
      <c r="B487" s="130" t="str">
        <f t="shared" ca="1" si="69"/>
        <v/>
      </c>
      <c r="C487" s="131" t="str">
        <f t="shared" ca="1" si="70"/>
        <v/>
      </c>
      <c r="D487" s="132"/>
      <c r="E487" s="133" t="str">
        <f t="shared" ca="1" si="71"/>
        <v/>
      </c>
      <c r="F487" s="134" t="str">
        <f t="shared" ca="1" si="72"/>
        <v/>
      </c>
      <c r="G487" s="135" t="str">
        <f t="shared" ca="1" si="67"/>
        <v/>
      </c>
      <c r="H487" s="150" t="str">
        <f t="shared" ca="1" si="73"/>
        <v/>
      </c>
      <c r="I487" s="136" t="str">
        <f t="shared" ca="1" si="74"/>
        <v/>
      </c>
      <c r="J487" s="136" t="str">
        <f t="shared" ca="1" si="75"/>
        <v/>
      </c>
      <c r="L487" s="69"/>
      <c r="M487" s="29"/>
      <c r="N487" s="13"/>
      <c r="O487" s="19"/>
      <c r="P487" s="76"/>
      <c r="Q487" s="14"/>
      <c r="R487" s="15"/>
      <c r="S487" s="68"/>
      <c r="T487" s="68"/>
      <c r="U487" s="68"/>
    </row>
    <row r="488" spans="1:21" x14ac:dyDescent="0.25">
      <c r="A488" s="133" t="str">
        <f t="shared" ca="1" si="68"/>
        <v/>
      </c>
      <c r="B488" s="130" t="str">
        <f t="shared" ca="1" si="69"/>
        <v/>
      </c>
      <c r="C488" s="131" t="str">
        <f t="shared" ca="1" si="70"/>
        <v/>
      </c>
      <c r="D488" s="132"/>
      <c r="E488" s="133" t="str">
        <f t="shared" ca="1" si="71"/>
        <v/>
      </c>
      <c r="F488" s="134" t="str">
        <f t="shared" ca="1" si="72"/>
        <v/>
      </c>
      <c r="G488" s="135" t="str">
        <f t="shared" ca="1" si="67"/>
        <v/>
      </c>
      <c r="H488" s="150" t="str">
        <f t="shared" ca="1" si="73"/>
        <v/>
      </c>
      <c r="I488" s="136" t="str">
        <f t="shared" ca="1" si="74"/>
        <v/>
      </c>
      <c r="J488" s="136" t="str">
        <f t="shared" ca="1" si="75"/>
        <v/>
      </c>
      <c r="L488" s="69"/>
      <c r="M488" s="29"/>
      <c r="N488" s="13"/>
      <c r="O488" s="19"/>
      <c r="P488" s="76"/>
      <c r="Q488" s="14"/>
      <c r="R488" s="15"/>
      <c r="S488" s="68"/>
      <c r="T488" s="68"/>
      <c r="U488" s="68"/>
    </row>
    <row r="489" spans="1:21" x14ac:dyDescent="0.25">
      <c r="A489" s="133" t="str">
        <f t="shared" ca="1" si="68"/>
        <v/>
      </c>
      <c r="B489" s="130" t="str">
        <f t="shared" ca="1" si="69"/>
        <v/>
      </c>
      <c r="C489" s="131" t="str">
        <f t="shared" ca="1" si="70"/>
        <v/>
      </c>
      <c r="D489" s="132"/>
      <c r="E489" s="133" t="str">
        <f t="shared" ca="1" si="71"/>
        <v/>
      </c>
      <c r="F489" s="134" t="str">
        <f t="shared" ca="1" si="72"/>
        <v/>
      </c>
      <c r="G489" s="135" t="str">
        <f t="shared" ca="1" si="67"/>
        <v/>
      </c>
      <c r="H489" s="150" t="str">
        <f t="shared" ca="1" si="73"/>
        <v/>
      </c>
      <c r="I489" s="136" t="str">
        <f t="shared" ca="1" si="74"/>
        <v/>
      </c>
      <c r="J489" s="136" t="str">
        <f t="shared" ca="1" si="75"/>
        <v/>
      </c>
      <c r="L489" s="69"/>
      <c r="M489" s="29"/>
      <c r="N489" s="13"/>
      <c r="O489" s="19"/>
      <c r="P489" s="76"/>
      <c r="Q489" s="14"/>
      <c r="R489" s="15"/>
      <c r="S489" s="68"/>
      <c r="T489" s="68"/>
      <c r="U489" s="68"/>
    </row>
    <row r="490" spans="1:21" x14ac:dyDescent="0.25">
      <c r="A490" s="133" t="str">
        <f t="shared" ca="1" si="68"/>
        <v/>
      </c>
      <c r="B490" s="130" t="str">
        <f t="shared" ca="1" si="69"/>
        <v/>
      </c>
      <c r="C490" s="131" t="str">
        <f t="shared" ca="1" si="70"/>
        <v/>
      </c>
      <c r="D490" s="132"/>
      <c r="E490" s="133" t="str">
        <f t="shared" ca="1" si="71"/>
        <v/>
      </c>
      <c r="F490" s="134" t="str">
        <f t="shared" ca="1" si="72"/>
        <v/>
      </c>
      <c r="G490" s="135" t="str">
        <f t="shared" ca="1" si="67"/>
        <v/>
      </c>
      <c r="H490" s="150" t="str">
        <f t="shared" ca="1" si="73"/>
        <v/>
      </c>
      <c r="I490" s="136" t="str">
        <f t="shared" ca="1" si="74"/>
        <v/>
      </c>
      <c r="J490" s="136" t="str">
        <f t="shared" ca="1" si="75"/>
        <v/>
      </c>
      <c r="L490" s="69"/>
      <c r="M490" s="29"/>
      <c r="N490" s="13"/>
      <c r="O490" s="19"/>
      <c r="P490" s="76"/>
      <c r="Q490" s="14"/>
      <c r="R490" s="15"/>
      <c r="S490" s="68"/>
      <c r="T490" s="68"/>
      <c r="U490" s="68"/>
    </row>
    <row r="491" spans="1:21" x14ac:dyDescent="0.25">
      <c r="A491" s="133" t="str">
        <f t="shared" ca="1" si="68"/>
        <v/>
      </c>
      <c r="B491" s="130" t="str">
        <f t="shared" ca="1" si="69"/>
        <v/>
      </c>
      <c r="C491" s="131" t="str">
        <f t="shared" ca="1" si="70"/>
        <v/>
      </c>
      <c r="D491" s="132"/>
      <c r="E491" s="133" t="str">
        <f t="shared" ca="1" si="71"/>
        <v/>
      </c>
      <c r="F491" s="134" t="str">
        <f t="shared" ca="1" si="72"/>
        <v/>
      </c>
      <c r="G491" s="135" t="str">
        <f t="shared" ca="1" si="67"/>
        <v/>
      </c>
      <c r="H491" s="150" t="str">
        <f t="shared" ca="1" si="73"/>
        <v/>
      </c>
      <c r="I491" s="136" t="str">
        <f t="shared" ca="1" si="74"/>
        <v/>
      </c>
      <c r="J491" s="136" t="str">
        <f t="shared" ca="1" si="75"/>
        <v/>
      </c>
      <c r="L491" s="69"/>
      <c r="M491" s="29"/>
      <c r="N491" s="13"/>
      <c r="O491" s="19"/>
      <c r="P491" s="76"/>
      <c r="Q491" s="14"/>
      <c r="R491" s="15"/>
      <c r="S491" s="68"/>
      <c r="T491" s="68"/>
      <c r="U491" s="68"/>
    </row>
    <row r="492" spans="1:21" x14ac:dyDescent="0.25">
      <c r="A492" s="133" t="str">
        <f t="shared" ca="1" si="68"/>
        <v/>
      </c>
      <c r="B492" s="130" t="str">
        <f t="shared" ca="1" si="69"/>
        <v/>
      </c>
      <c r="C492" s="131" t="str">
        <f t="shared" ca="1" si="70"/>
        <v/>
      </c>
      <c r="D492" s="132"/>
      <c r="E492" s="133" t="str">
        <f t="shared" ca="1" si="71"/>
        <v/>
      </c>
      <c r="F492" s="134" t="str">
        <f t="shared" ca="1" si="72"/>
        <v/>
      </c>
      <c r="G492" s="135" t="str">
        <f t="shared" ca="1" si="67"/>
        <v/>
      </c>
      <c r="H492" s="150" t="str">
        <f t="shared" ca="1" si="73"/>
        <v/>
      </c>
      <c r="I492" s="136" t="str">
        <f t="shared" ca="1" si="74"/>
        <v/>
      </c>
      <c r="J492" s="136" t="str">
        <f t="shared" ca="1" si="75"/>
        <v/>
      </c>
      <c r="L492" s="69"/>
      <c r="M492" s="29"/>
      <c r="N492" s="13"/>
      <c r="O492" s="19"/>
      <c r="P492" s="76"/>
      <c r="Q492" s="14"/>
      <c r="R492" s="15"/>
      <c r="S492" s="68"/>
      <c r="T492" s="68"/>
      <c r="U492" s="68"/>
    </row>
    <row r="493" spans="1:21" x14ac:dyDescent="0.25">
      <c r="A493" s="133" t="str">
        <f t="shared" ca="1" si="68"/>
        <v/>
      </c>
      <c r="B493" s="130" t="str">
        <f t="shared" ca="1" si="69"/>
        <v/>
      </c>
      <c r="C493" s="131" t="str">
        <f t="shared" ca="1" si="70"/>
        <v/>
      </c>
      <c r="D493" s="132"/>
      <c r="E493" s="133" t="str">
        <f t="shared" ca="1" si="71"/>
        <v/>
      </c>
      <c r="F493" s="134" t="str">
        <f t="shared" ca="1" si="72"/>
        <v/>
      </c>
      <c r="G493" s="135" t="str">
        <f t="shared" ca="1" si="67"/>
        <v/>
      </c>
      <c r="H493" s="150" t="str">
        <f t="shared" ca="1" si="73"/>
        <v/>
      </c>
      <c r="I493" s="136" t="str">
        <f t="shared" ca="1" si="74"/>
        <v/>
      </c>
      <c r="J493" s="136" t="str">
        <f t="shared" ca="1" si="75"/>
        <v/>
      </c>
      <c r="L493" s="69"/>
      <c r="M493" s="29"/>
      <c r="N493" s="13"/>
      <c r="O493" s="19"/>
      <c r="P493" s="76"/>
      <c r="Q493" s="14"/>
      <c r="R493" s="15"/>
      <c r="S493" s="68"/>
      <c r="T493" s="68"/>
      <c r="U493" s="68"/>
    </row>
    <row r="494" spans="1:21" x14ac:dyDescent="0.25">
      <c r="A494" s="133" t="str">
        <f t="shared" ca="1" si="68"/>
        <v/>
      </c>
      <c r="B494" s="130" t="str">
        <f t="shared" ca="1" si="69"/>
        <v/>
      </c>
      <c r="C494" s="131" t="str">
        <f t="shared" ca="1" si="70"/>
        <v/>
      </c>
      <c r="D494" s="132"/>
      <c r="E494" s="133" t="str">
        <f t="shared" ca="1" si="71"/>
        <v/>
      </c>
      <c r="F494" s="134" t="str">
        <f t="shared" ca="1" si="72"/>
        <v/>
      </c>
      <c r="G494" s="135" t="str">
        <f t="shared" ca="1" si="67"/>
        <v/>
      </c>
      <c r="H494" s="150" t="str">
        <f t="shared" ca="1" si="73"/>
        <v/>
      </c>
      <c r="I494" s="136" t="str">
        <f t="shared" ca="1" si="74"/>
        <v/>
      </c>
      <c r="J494" s="136" t="str">
        <f t="shared" ca="1" si="75"/>
        <v/>
      </c>
      <c r="L494" s="69"/>
      <c r="M494" s="29"/>
      <c r="N494" s="13"/>
      <c r="O494" s="19"/>
      <c r="P494" s="76"/>
      <c r="Q494" s="14"/>
      <c r="R494" s="15"/>
      <c r="S494" s="68"/>
      <c r="T494" s="68"/>
      <c r="U494" s="68"/>
    </row>
    <row r="495" spans="1:21" x14ac:dyDescent="0.25">
      <c r="A495" s="133" t="str">
        <f t="shared" ca="1" si="68"/>
        <v/>
      </c>
      <c r="B495" s="130" t="str">
        <f t="shared" ca="1" si="69"/>
        <v/>
      </c>
      <c r="C495" s="131" t="str">
        <f t="shared" ca="1" si="70"/>
        <v/>
      </c>
      <c r="D495" s="132"/>
      <c r="E495" s="133" t="str">
        <f t="shared" ca="1" si="71"/>
        <v/>
      </c>
      <c r="F495" s="134" t="str">
        <f t="shared" ca="1" si="72"/>
        <v/>
      </c>
      <c r="G495" s="135" t="str">
        <f t="shared" ca="1" si="67"/>
        <v/>
      </c>
      <c r="H495" s="150" t="str">
        <f t="shared" ca="1" si="73"/>
        <v/>
      </c>
      <c r="I495" s="136" t="str">
        <f t="shared" ca="1" si="74"/>
        <v/>
      </c>
      <c r="J495" s="136" t="str">
        <f t="shared" ca="1" si="75"/>
        <v/>
      </c>
      <c r="L495" s="69"/>
      <c r="M495" s="29"/>
      <c r="N495" s="13"/>
      <c r="O495" s="19"/>
      <c r="P495" s="76"/>
      <c r="Q495" s="14"/>
      <c r="R495" s="15"/>
      <c r="S495" s="68"/>
      <c r="T495" s="68"/>
      <c r="U495" s="68"/>
    </row>
    <row r="496" spans="1:21" x14ac:dyDescent="0.25">
      <c r="A496" s="133" t="str">
        <f t="shared" ca="1" si="68"/>
        <v/>
      </c>
      <c r="B496" s="130" t="str">
        <f t="shared" ca="1" si="69"/>
        <v/>
      </c>
      <c r="C496" s="131" t="str">
        <f t="shared" ca="1" si="70"/>
        <v/>
      </c>
      <c r="D496" s="132"/>
      <c r="E496" s="133" t="str">
        <f t="shared" ca="1" si="71"/>
        <v/>
      </c>
      <c r="F496" s="134" t="str">
        <f t="shared" ca="1" si="72"/>
        <v/>
      </c>
      <c r="G496" s="135" t="str">
        <f t="shared" ca="1" si="67"/>
        <v/>
      </c>
      <c r="H496" s="150" t="str">
        <f t="shared" ca="1" si="73"/>
        <v/>
      </c>
      <c r="I496" s="136" t="str">
        <f t="shared" ca="1" si="74"/>
        <v/>
      </c>
      <c r="J496" s="136" t="str">
        <f t="shared" ca="1" si="75"/>
        <v/>
      </c>
      <c r="L496" s="69"/>
      <c r="M496" s="29"/>
      <c r="N496" s="13"/>
      <c r="O496" s="19"/>
      <c r="P496" s="76"/>
      <c r="Q496" s="14"/>
      <c r="R496" s="15"/>
      <c r="S496" s="68"/>
      <c r="T496" s="68"/>
      <c r="U496" s="68"/>
    </row>
    <row r="497" spans="1:21" x14ac:dyDescent="0.25">
      <c r="A497" s="133" t="str">
        <f t="shared" ca="1" si="68"/>
        <v/>
      </c>
      <c r="B497" s="130" t="str">
        <f t="shared" ca="1" si="69"/>
        <v/>
      </c>
      <c r="C497" s="131" t="str">
        <f t="shared" ca="1" si="70"/>
        <v/>
      </c>
      <c r="D497" s="132"/>
      <c r="E497" s="133" t="str">
        <f t="shared" ca="1" si="71"/>
        <v/>
      </c>
      <c r="F497" s="134" t="str">
        <f t="shared" ca="1" si="72"/>
        <v/>
      </c>
      <c r="G497" s="135" t="str">
        <f t="shared" ca="1" si="67"/>
        <v/>
      </c>
      <c r="H497" s="150" t="str">
        <f t="shared" ca="1" si="73"/>
        <v/>
      </c>
      <c r="I497" s="136" t="str">
        <f t="shared" ca="1" si="74"/>
        <v/>
      </c>
      <c r="J497" s="136" t="str">
        <f t="shared" ca="1" si="75"/>
        <v/>
      </c>
      <c r="L497" s="69"/>
      <c r="M497" s="29"/>
      <c r="N497" s="13"/>
      <c r="O497" s="19"/>
      <c r="P497" s="76"/>
      <c r="Q497" s="14"/>
      <c r="R497" s="15"/>
      <c r="S497" s="68"/>
      <c r="T497" s="68"/>
      <c r="U497" s="68"/>
    </row>
    <row r="498" spans="1:21" x14ac:dyDescent="0.25">
      <c r="A498" s="133" t="str">
        <f t="shared" ca="1" si="68"/>
        <v/>
      </c>
      <c r="B498" s="130" t="str">
        <f t="shared" ca="1" si="69"/>
        <v/>
      </c>
      <c r="C498" s="131" t="str">
        <f t="shared" ca="1" si="70"/>
        <v/>
      </c>
      <c r="D498" s="132"/>
      <c r="E498" s="133" t="str">
        <f t="shared" ca="1" si="71"/>
        <v/>
      </c>
      <c r="F498" s="134" t="str">
        <f t="shared" ca="1" si="72"/>
        <v/>
      </c>
      <c r="G498" s="135" t="str">
        <f t="shared" ca="1" si="67"/>
        <v/>
      </c>
      <c r="H498" s="150" t="str">
        <f t="shared" ca="1" si="73"/>
        <v/>
      </c>
      <c r="I498" s="136" t="str">
        <f t="shared" ca="1" si="74"/>
        <v/>
      </c>
      <c r="J498" s="136" t="str">
        <f t="shared" ca="1" si="75"/>
        <v/>
      </c>
      <c r="L498" s="69"/>
      <c r="M498" s="29"/>
      <c r="N498" s="13"/>
      <c r="O498" s="19"/>
      <c r="P498" s="76"/>
      <c r="Q498" s="14"/>
      <c r="R498" s="15"/>
      <c r="S498" s="68"/>
      <c r="T498" s="68"/>
      <c r="U498" s="68"/>
    </row>
    <row r="499" spans="1:21" x14ac:dyDescent="0.25">
      <c r="A499" s="133" t="str">
        <f t="shared" ca="1" si="68"/>
        <v/>
      </c>
      <c r="B499" s="130" t="str">
        <f t="shared" ca="1" si="69"/>
        <v/>
      </c>
      <c r="C499" s="131" t="str">
        <f t="shared" ca="1" si="70"/>
        <v/>
      </c>
      <c r="D499" s="132"/>
      <c r="E499" s="133" t="str">
        <f t="shared" ca="1" si="71"/>
        <v/>
      </c>
      <c r="F499" s="134" t="str">
        <f t="shared" ca="1" si="72"/>
        <v/>
      </c>
      <c r="G499" s="135" t="str">
        <f t="shared" ca="1" si="67"/>
        <v/>
      </c>
      <c r="H499" s="150" t="str">
        <f t="shared" ca="1" si="73"/>
        <v/>
      </c>
      <c r="I499" s="136" t="str">
        <f t="shared" ca="1" si="74"/>
        <v/>
      </c>
      <c r="J499" s="136" t="str">
        <f t="shared" ca="1" si="75"/>
        <v/>
      </c>
      <c r="L499" s="69"/>
      <c r="M499" s="29"/>
      <c r="N499" s="13"/>
      <c r="O499" s="19"/>
      <c r="P499" s="76"/>
      <c r="Q499" s="14"/>
      <c r="R499" s="15"/>
      <c r="S499" s="68"/>
      <c r="T499" s="68"/>
      <c r="U499" s="68"/>
    </row>
    <row r="500" spans="1:21" x14ac:dyDescent="0.25">
      <c r="A500" s="133" t="str">
        <f t="shared" ca="1" si="68"/>
        <v/>
      </c>
      <c r="B500" s="130" t="str">
        <f t="shared" ca="1" si="69"/>
        <v/>
      </c>
      <c r="C500" s="131" t="str">
        <f t="shared" ca="1" si="70"/>
        <v/>
      </c>
      <c r="D500" s="132"/>
      <c r="E500" s="133" t="str">
        <f t="shared" ca="1" si="71"/>
        <v/>
      </c>
      <c r="F500" s="134" t="str">
        <f t="shared" ca="1" si="72"/>
        <v/>
      </c>
      <c r="G500" s="135" t="str">
        <f t="shared" ca="1" si="67"/>
        <v/>
      </c>
      <c r="H500" s="150" t="str">
        <f t="shared" ca="1" si="73"/>
        <v/>
      </c>
      <c r="I500" s="136" t="str">
        <f t="shared" ca="1" si="74"/>
        <v/>
      </c>
      <c r="J500" s="136" t="str">
        <f t="shared" ca="1" si="75"/>
        <v/>
      </c>
      <c r="L500" s="69"/>
      <c r="M500" s="29"/>
      <c r="N500" s="13"/>
      <c r="O500" s="19"/>
      <c r="P500" s="76"/>
      <c r="Q500" s="14"/>
      <c r="R500" s="15"/>
      <c r="S500" s="68"/>
      <c r="T500" s="68"/>
      <c r="U500" s="68"/>
    </row>
    <row r="501" spans="1:21" x14ac:dyDescent="0.25">
      <c r="A501" s="133" t="str">
        <f t="shared" ca="1" si="68"/>
        <v/>
      </c>
      <c r="B501" s="130" t="str">
        <f t="shared" ca="1" si="69"/>
        <v/>
      </c>
      <c r="C501" s="131" t="str">
        <f t="shared" ca="1" si="70"/>
        <v/>
      </c>
      <c r="D501" s="132"/>
      <c r="E501" s="133" t="str">
        <f t="shared" ca="1" si="71"/>
        <v/>
      </c>
      <c r="F501" s="134" t="str">
        <f t="shared" ca="1" si="72"/>
        <v/>
      </c>
      <c r="G501" s="135" t="str">
        <f t="shared" ca="1" si="67"/>
        <v/>
      </c>
      <c r="H501" s="150" t="str">
        <f t="shared" ca="1" si="73"/>
        <v/>
      </c>
      <c r="I501" s="136" t="str">
        <f t="shared" ca="1" si="74"/>
        <v/>
      </c>
      <c r="J501" s="136" t="str">
        <f t="shared" ca="1" si="75"/>
        <v/>
      </c>
      <c r="L501" s="69"/>
      <c r="M501" s="29"/>
      <c r="N501" s="13"/>
      <c r="O501" s="19"/>
      <c r="P501" s="76"/>
      <c r="Q501" s="14"/>
      <c r="R501" s="15"/>
      <c r="S501" s="68"/>
      <c r="T501" s="68"/>
      <c r="U501" s="68"/>
    </row>
    <row r="502" spans="1:21" s="71" customFormat="1" x14ac:dyDescent="0.25">
      <c r="A502" s="70"/>
      <c r="L502" s="72"/>
      <c r="O502" s="71" t="s">
        <v>98</v>
      </c>
      <c r="P502" s="72"/>
    </row>
    <row r="503" spans="1:21" x14ac:dyDescent="0.25">
      <c r="A503" s="62"/>
    </row>
  </sheetData>
  <sheetProtection algorithmName="SHA-512" hashValue="9brW+fhHBmuwoNHjP8kR7SuJSHbBybaUIZ0rxnWBgCaf1MfPJ4IJuHm/d+4nUJUPgASVHs9iAiwlMuzx52UsEQ==" saltValue="mXCmDesCmdASUSVSnK9wlg==" spinCount="100000" sheet="1" objects="1" formatColumns="0" insertRows="0" deleteRows="0"/>
  <autoFilter ref="J7:J501" xr:uid="{00000000-0009-0000-0000-000002000000}"/>
  <phoneticPr fontId="38" type="noConversion"/>
  <conditionalFormatting sqref="G7">
    <cfRule type="expression" dxfId="9" priority="11">
      <formula>ISBLANK(G7)</formula>
    </cfRule>
  </conditionalFormatting>
  <conditionalFormatting sqref="J8 J18:J501">
    <cfRule type="expression" dxfId="8" priority="9">
      <formula>IF(J8&lt;0,TRUE,FALSE)</formula>
    </cfRule>
  </conditionalFormatting>
  <conditionalFormatting sqref="N8:N501">
    <cfRule type="expression" dxfId="7" priority="7">
      <formula>IF(AND(ISNUMBER(J8),ISBLANK(N8)),TRUE,FALSE)</formula>
    </cfRule>
  </conditionalFormatting>
  <conditionalFormatting sqref="N5">
    <cfRule type="expression" dxfId="6" priority="4">
      <formula>IF(AND(ISNUMBER(J4),ISBLANK(N5)),TRUE,FALSE)</formula>
    </cfRule>
  </conditionalFormatting>
  <conditionalFormatting sqref="J9:J17">
    <cfRule type="expression" dxfId="5" priority="1">
      <formula>IF(J9&lt;0,TRUE,FALSE)</formula>
    </cfRule>
  </conditionalFormatting>
  <conditionalFormatting sqref="J5">
    <cfRule type="expression" dxfId="4" priority="2">
      <formula>IF(J5&lt;0,TRUE,FALSE)</formula>
    </cfRule>
  </conditionalFormatting>
  <dataValidations count="8">
    <dataValidation type="list" allowBlank="1" showInputMessage="1" sqref="N8:N501 N5" xr:uid="{00000000-0002-0000-0200-000000000000}">
      <formula1>Komm_Begruendungen</formula1>
    </dataValidation>
    <dataValidation type="textLength" allowBlank="1" showErrorMessage="1" error="Es ist maximal EIN Zeichen zulässig!" sqref="L5" xr:uid="{00000000-0002-0000-0200-000001000000}">
      <formula1>0</formula1>
      <formula2>1</formula2>
    </dataValidation>
    <dataValidation type="decimal" errorStyle="information" operator="lessThanOrEqual" allowBlank="1" showErrorMessage="1" error="Geprüfte Kosten sind wirklich größer als beantragte Kosten?_x000a__x000a_" sqref="M5 M13:M501 M8:M11" xr:uid="{00000000-0002-0000-0200-000002000000}">
      <formula1>INDIRECT("p"&amp;ROW(M5))</formula1>
    </dataValidation>
    <dataValidation type="decimal" errorStyle="information" operator="lessThanOrEqual" allowBlank="1" showErrorMessage="1" error="Geprüfte Kosten sind wirklich größer als beantragte Kosten?_x000a__x000a_bzw._x000a__x000a_Bitte einen Zahlenwert erfassen!_x000a__x000a_" sqref="M12" xr:uid="{00000000-0002-0000-0200-000003000000}">
      <formula1>INDIRECT("p"&amp;ROW(M12))</formula1>
    </dataValidation>
    <dataValidation type="textLength" allowBlank="1" showInputMessage="1" showErrorMessage="1" error="Bitte erfassen Sie eine nachvollziebare Bezeichnung (zwischen 5 und 50 Zeichen)_x000a_" sqref="O8:O501" xr:uid="{999A1F59-8746-40CB-B9E4-F3EAD5E05CCD}">
      <formula1>5</formula1>
      <formula2>50</formula2>
    </dataValidation>
    <dataValidation type="decimal" allowBlank="1" showErrorMessage="1" error="Bitte erfassen Sie die Kosten, die für diese Position beantragen (Max. EUR 5.000.000,-)" sqref="Q8:Q501" xr:uid="{BC45110D-E550-4EF8-B467-0162366E1769}">
      <formula1>-1000000</formula1>
      <formula2>5000000</formula2>
    </dataValidation>
    <dataValidation type="list" allowBlank="1" showErrorMessage="1" error="Bitte wählen Sie einen Wert aus der Liste!" prompt="Bitte wählen Sie aus" sqref="P9 P8 P11:P501 P10" xr:uid="{8D6F8366-2A40-4353-B4F4-5E652208754E}">
      <formula1>Kostenkategorien_Angebote</formula1>
    </dataValidation>
    <dataValidation type="list" allowBlank="1" showErrorMessage="1" error="Es ist maximal EIN Zeichen zulässig!_x000a_Bitte auswählen." sqref="L8:L501" xr:uid="{755695CA-FA95-4067-BBFE-0689C5F72356}">
      <formula1>AUSWAHL_AB</formula1>
    </dataValidation>
  </dataValidations>
  <printOptions horizontalCentered="1" gridLines="1"/>
  <pageMargins left="0.19685039370078741" right="0.19685039370078741" top="0.78740157480314965" bottom="0.78740157480314965" header="0.31496062992125984" footer="0.31496062992125984"/>
  <pageSetup paperSize="9" fitToHeight="0" orientation="landscape" blackAndWhite="1" errors="blank" r:id="rId1"/>
  <headerFooter>
    <oddFooter>&amp;C&amp;8&amp;F&amp;R&amp;8Seite: &amp;P/&amp;N</oddFooter>
  </headerFooter>
  <ignoredErrors>
    <ignoredError sqref="F10:J10 A11:B1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A612-0B37-4520-BEE1-A1A7330DB13B}">
  <sheetPr codeName="Tabelle6"/>
  <dimension ref="A1:P80"/>
  <sheetViews>
    <sheetView workbookViewId="0"/>
  </sheetViews>
  <sheetFormatPr baseColWidth="10" defaultColWidth="11.44140625" defaultRowHeight="13.2" x14ac:dyDescent="0.25"/>
  <cols>
    <col min="1" max="1" width="7.5546875" style="183" customWidth="1"/>
    <col min="2" max="2" width="20.88671875" style="183" customWidth="1"/>
    <col min="3" max="3" width="12.6640625" style="183" customWidth="1"/>
    <col min="4" max="5" width="11.6640625" style="183" customWidth="1"/>
    <col min="6" max="6" width="12.6640625" style="183" customWidth="1"/>
    <col min="7" max="8" width="11.44140625" style="183"/>
    <col min="9" max="9" width="10.33203125" style="183" customWidth="1"/>
    <col min="10" max="16" width="10.33203125" style="183" hidden="1" customWidth="1"/>
    <col min="17" max="17" width="10.33203125" style="183" customWidth="1"/>
    <col min="18" max="16384" width="11.44140625" style="183"/>
  </cols>
  <sheetData>
    <row r="1" spans="1:16" x14ac:dyDescent="0.25">
      <c r="A1" s="188" t="str">
        <f>'Projektkosten-Angebote'!O1</f>
        <v xml:space="preserve">Preisangemessenheitstabelle Typ  vom: </v>
      </c>
      <c r="F1" s="185" t="str">
        <f>IF(ISBLANK(TYP_A_B),"Bitte wähen Sie auf Angaben TYP A, B oder B.2 aus","")</f>
        <v>Bitte wähen Sie auf Angaben TYP A, B oder B.2 aus</v>
      </c>
    </row>
    <row r="2" spans="1:16" x14ac:dyDescent="0.25">
      <c r="A2" s="188" t="str">
        <f>'Projektkosten-Angebote'!O2</f>
        <v>Bewerber:in/Betreiber:in (Keine Angabe zur Vorsteuerabzugsberechtigung):</v>
      </c>
    </row>
    <row r="3" spans="1:16" x14ac:dyDescent="0.25">
      <c r="A3" s="188" t="str">
        <f>'Projektkosten-Angebote'!O3</f>
        <v>Dateivorlage Version: 7,00</v>
      </c>
    </row>
    <row r="4" spans="1:16" x14ac:dyDescent="0.25">
      <c r="A4" s="189"/>
    </row>
    <row r="5" spans="1:16" x14ac:dyDescent="0.25">
      <c r="A5" s="190" t="str">
        <f>IF(LEFT(TYP_A_B,1)="A",IF(ISBLANK(Parameter_A!A5),"",Parameter_A!A5),IF(LEFT(TYP_A_B,1)="B",IF(ISBLANK(Parameter_B!A5),"",Parameter_B!A5),""))</f>
        <v/>
      </c>
      <c r="J5" s="191" t="s">
        <v>304</v>
      </c>
      <c r="K5" s="191"/>
      <c r="L5" s="191"/>
      <c r="M5" s="191"/>
      <c r="N5" s="191"/>
      <c r="O5" s="191"/>
      <c r="P5" s="191"/>
    </row>
    <row r="6" spans="1:16" x14ac:dyDescent="0.25">
      <c r="A6" s="190" t="str">
        <f>IF(LEFT(TYP_A_B,1)="A",IF(ISBLANK(Parameter_A!A6),"",Parameter_A!A6),IF(LEFT(TYP_A_B,1)="B",IF(ISBLANK(Parameter_B!A6),"",Parameter_B!A6),""))</f>
        <v/>
      </c>
      <c r="J6" s="191" t="s">
        <v>317</v>
      </c>
      <c r="K6" s="191"/>
      <c r="L6" s="191"/>
      <c r="M6" s="191"/>
      <c r="N6" s="191"/>
      <c r="O6" s="191"/>
      <c r="P6" s="191"/>
    </row>
    <row r="7" spans="1:16" x14ac:dyDescent="0.25">
      <c r="A7" s="190" t="str">
        <f>IF(LEFT(TYP_A_B,1)="A",IF(ISBLANK(Parameter_A!A7),"",Parameter_A!A7),IF(LEFT(TYP_A_B,1)="B",IF(ISBLANK(Parameter_B!A7),"",Parameter_B!A7),""))</f>
        <v/>
      </c>
      <c r="B7" s="193" t="str">
        <f>IF(LEFT(TYP_A_B,1)="A",IF(ISBLANK(Parameter_A!B7),"",Parameter_A!B7),IF(LEFT(TYP_A_B,1)="B",IF(ISBLANK(Parameter_B!B7),"",Parameter_B!B7),""))</f>
        <v/>
      </c>
      <c r="C7" s="194" t="str">
        <f>IF(LEFT(TYP_A_B,1)="A",IF(ISBLANK(Parameter_A!C7),"",Parameter_A!C7),IF(LEFT(TYP_A_B,1)="B",IF(ISBLANK(Parameter_B!C7),"",Parameter_B!C7),""))</f>
        <v/>
      </c>
      <c r="D7" s="194" t="str">
        <f>IF(LEFT(TYP_A_B,1)="A",IF(ISBLANK(Parameter_A!D7),"",Parameter_A!D7),IF(LEFT(TYP_A_B,1)="B",IF(ISBLANK(Parameter_B!D7),"",Parameter_B!D7),""))</f>
        <v/>
      </c>
      <c r="E7" s="194" t="str">
        <f>IF(LEFT(TYP_A_B,1)="A",IF(ISBLANK(Parameter_A!E7),"",Parameter_A!E7),IF(LEFT(TYP_A_B,1)="B",IF(ISBLANK(Parameter_B!E7),"",Parameter_B!E7),""))</f>
        <v/>
      </c>
      <c r="F7" s="194" t="str">
        <f>IF(LEFT(TYP_A_B,1)="A",IF(ISBLANK(Parameter_A!F7),"",Parameter_A!F7),IF(LEFT(TYP_A_B,1)="B",IF(ISBLANK(Parameter_B!F7),"",Parameter_B!F7),""))</f>
        <v/>
      </c>
      <c r="G7" s="195"/>
      <c r="J7" s="191"/>
      <c r="K7" s="191"/>
      <c r="L7" s="191"/>
      <c r="M7" s="191"/>
      <c r="N7" s="191"/>
      <c r="O7" s="191"/>
      <c r="P7" s="191"/>
    </row>
    <row r="8" spans="1:16" x14ac:dyDescent="0.25">
      <c r="A8" s="248" t="str">
        <f>IF(LEFT(TYP_A_B,1)="A",IF(ISBLANK(Parameter_A!A8),"",Parameter_A!A8),IF(LEFT(TYP_A_B,1)="B",IF(ISBLANK(Parameter_B!A8),"",Parameter_B!A8),""))</f>
        <v/>
      </c>
      <c r="B8" s="197" t="str">
        <f>IF(LEFT(TYP_A_B,1)="A",IF(ISBLANK(Parameter_A!B8),"",Parameter_A!B8),IF(LEFT(TYP_A_B,1)="B",IF(ISBLANK(Parameter_B!B8),"",Parameter_B!B8),""))</f>
        <v/>
      </c>
      <c r="C8" s="198" t="str">
        <f>IF(LEFT(TYP_A_B,1)="A",IF(ISBLANK(Parameter_A!C8),"",Parameter_A!C8),IF(LEFT(TYP_A_B,1)="B",IF(ISBLANK(Parameter_B!C8),"",Parameter_B!C8),""))</f>
        <v/>
      </c>
      <c r="D8" s="198" t="str">
        <f>IF(LEFT(TYP_A_B,1)="A",IF(ISBLANK(Parameter_A!D8),"",Parameter_A!D8),IF(LEFT(TYP_A_B,1)="B",IF(ISBLANK(Parameter_B!D8),"",Parameter_B!D8),""))</f>
        <v/>
      </c>
      <c r="E8" s="198" t="str">
        <f>IF(LEFT(TYP_A_B,1)="A",IF(ISBLANK(Parameter_A!E8),"",Parameter_A!E8),IF(LEFT(TYP_A_B,1)="B",IF(ISBLANK(Parameter_B!E8),"",Parameter_B!E8),""))</f>
        <v/>
      </c>
      <c r="F8" s="198" t="str">
        <f>IF(LEFT(TYP_A_B,1)="A",IF(ISBLANK(Parameter_A!F8),"",Parameter_A!F8),IF(LEFT(TYP_A_B,1)="B",IF(ISBLANK(Parameter_B!F8),"",Parameter_B!F8),""))</f>
        <v/>
      </c>
      <c r="G8" s="195"/>
      <c r="J8" s="191"/>
      <c r="K8" s="191"/>
      <c r="L8" s="191"/>
      <c r="M8" s="191"/>
      <c r="N8" s="191"/>
      <c r="O8" s="191">
        <f>COUNT(P9:P17)</f>
        <v>0</v>
      </c>
      <c r="P8" s="191"/>
    </row>
    <row r="9" spans="1:16" x14ac:dyDescent="0.25">
      <c r="A9" s="199" t="str">
        <f>IF(LEFT(TYP_A_B,1)="A",IF(ISBLANK(Parameter_A!A9),"",Parameter_A!A9),IF(LEFT(TYP_A_B,1)="B",IF(ISBLANK(Parameter_B!A9),"",Parameter_B!A9),""))</f>
        <v/>
      </c>
      <c r="B9" s="192" t="str">
        <f>IF(LEFT(TYP_A_B,1)="A",IF(ISBLANK(Parameter_A!B9),"",Parameter_A!B9),IF(LEFT(TYP_A_B,1)="B",IF(ISBLANK(Parameter_B!B9),"",Parameter_B!B9),""))</f>
        <v/>
      </c>
      <c r="C9" s="200" t="str">
        <f>IF(LEFT(TYP_A_B,1)="A",IF(ISBLANK(Parameter_A!C9),"",Parameter_A!C9),IF(LEFT(TYP_A_B,1)="B",IF(ISBLANK(Parameter_B!C9),"",Parameter_B!C9),""))</f>
        <v/>
      </c>
      <c r="D9" s="200" t="str">
        <f>IF(LEFT(TYP_A_B,1)="A",IF(ISBLANK(Parameter_A!D9),"",Parameter_A!D9),IF(LEFT(TYP_A_B,1)="B",IF(ISBLANK(Parameter_B!D9),"",Parameter_B!D9),""))</f>
        <v/>
      </c>
      <c r="E9" s="200" t="str">
        <f>IF(LEFT(TYP_A_B,1)="A",IF(ISBLANK(Parameter_A!E9),"",Parameter_A!E9),IF(LEFT(TYP_A_B,1)="B",IF(ISBLANK(Parameter_B!E9),"",Parameter_B!E9),""))</f>
        <v/>
      </c>
      <c r="F9" s="200" t="str">
        <f>IF(LEFT(TYP_A_B,1)="A",IF(ISBLANK(Parameter_A!F9),"",Parameter_A!F9),IF(LEFT(TYP_A_B,1)="B",IF(ISBLANK(Parameter_B!F9),"",Parameter_B!F9),""))</f>
        <v/>
      </c>
      <c r="G9" s="195"/>
      <c r="J9" s="191" t="str">
        <f>IF(LEFT(TYP_A_B,1)="A",Parameter_A!Q9,IF(LEFT(TYP_A_B,1)="B",Parameter_B!Q9,""))</f>
        <v/>
      </c>
      <c r="K9" s="191" t="e">
        <f>IF(ISBLANK(J9),"",CODE(J9))</f>
        <v>#VALUE!</v>
      </c>
      <c r="L9" s="191" t="e">
        <f>RANK(K9,$K$9:$K$17,1)</f>
        <v>#VALUE!</v>
      </c>
      <c r="M9" s="191" t="e">
        <f>IF(K9&lt;200,J9,"")</f>
        <v>#VALUE!</v>
      </c>
      <c r="N9" s="191">
        <v>1</v>
      </c>
      <c r="O9" s="191" t="str">
        <f t="shared" ref="O9:O15" si="0">IF(ISERROR(VLOOKUP(N9,$L$9:$M$17,2,FALSE)),"",VLOOKUP(N9,$L$9:$M$17,2,FALSE))</f>
        <v/>
      </c>
      <c r="P9" s="191" t="e">
        <f>IF(AND(CODE(O9)&gt;96,CODE(O9)&lt;123),1,0)</f>
        <v>#VALUE!</v>
      </c>
    </row>
    <row r="10" spans="1:16" x14ac:dyDescent="0.25">
      <c r="A10" s="199" t="str">
        <f>IF(LEFT(TYP_A_B,1)="A",IF(ISBLANK(Parameter_A!A10),"",Parameter_A!A10),IF(LEFT(TYP_A_B,1)="B",IF(ISBLANK(Parameter_B!A10),"",Parameter_B!A10),""))</f>
        <v/>
      </c>
      <c r="B10" s="192" t="str">
        <f>IF(LEFT(TYP_A_B,1)="A",IF(ISBLANK(Parameter_A!B10),"",Parameter_A!B10),IF(LEFT(TYP_A_B,1)="B",IF(ISBLANK(Parameter_B!B10),"",Parameter_B!B10),""))</f>
        <v/>
      </c>
      <c r="C10" s="200" t="str">
        <f>IF(LEFT(TYP_A_B,1)="A",IF(ISBLANK(Parameter_A!C10),"",Parameter_A!C10),IF(LEFT(TYP_A_B,1)="B",IF(ISBLANK(Parameter_B!C10),"",Parameter_B!C10),""))</f>
        <v/>
      </c>
      <c r="D10" s="200" t="str">
        <f>IF(LEFT(TYP_A_B,1)="A",IF(ISBLANK(Parameter_A!D10),"",Parameter_A!D10),IF(LEFT(TYP_A_B,1)="B",IF(ISBLANK(Parameter_B!D10),"",Parameter_B!D10),""))</f>
        <v/>
      </c>
      <c r="E10" s="200" t="str">
        <f>IF(LEFT(TYP_A_B,1)="A",IF(ISBLANK(Parameter_A!E10),"",Parameter_A!E10),IF(LEFT(TYP_A_B,1)="B",IF(ISBLANK(Parameter_B!E10),"",Parameter_B!E10),""))</f>
        <v/>
      </c>
      <c r="F10" s="200" t="str">
        <f>IF(LEFT(TYP_A_B,1)="A",IF(ISBLANK(Parameter_A!F10),"",Parameter_A!F10),IF(LEFT(TYP_A_B,1)="B",IF(ISBLANK(Parameter_B!F10),"",Parameter_B!F10),""))</f>
        <v/>
      </c>
      <c r="G10" s="195"/>
      <c r="J10" s="191" t="str">
        <f>IF(LEFT(TYP_A_B,1)="A",Parameter_A!Q10,IF(LEFT(TYP_A_B,1)="B",Parameter_B!Q10,""))</f>
        <v/>
      </c>
      <c r="K10" s="191" t="e">
        <f t="shared" ref="K10:K17" si="1">IF(ISBLANK(J10),"",CODE(J10))</f>
        <v>#VALUE!</v>
      </c>
      <c r="L10" s="191" t="e">
        <f t="shared" ref="L10:L17" si="2">RANK(K10,$K$9:$K$17,1)</f>
        <v>#VALUE!</v>
      </c>
      <c r="M10" s="191" t="e">
        <f t="shared" ref="M10:M17" si="3">IF(K10&lt;200,J10,"")</f>
        <v>#VALUE!</v>
      </c>
      <c r="N10" s="191">
        <v>2</v>
      </c>
      <c r="O10" s="191" t="str">
        <f t="shared" si="0"/>
        <v/>
      </c>
      <c r="P10" s="191" t="e">
        <f t="shared" ref="P10:P17" si="4">IF(AND(CODE(O10)&gt;96,CODE(O10)&lt;123),1,0)</f>
        <v>#VALUE!</v>
      </c>
    </row>
    <row r="11" spans="1:16" x14ac:dyDescent="0.25">
      <c r="A11" s="199" t="str">
        <f>IF(LEFT(TYP_A_B,1)="A",IF(ISBLANK(Parameter_A!A11),"",Parameter_A!A11),IF(LEFT(TYP_A_B,1)="B",IF(ISBLANK(Parameter_B!A11),"",Parameter_B!A11),""))</f>
        <v/>
      </c>
      <c r="B11" s="192" t="str">
        <f>IF(LEFT(TYP_A_B,1)="A",IF(ISBLANK(Parameter_A!B11),"",Parameter_A!B11),IF(LEFT(TYP_A_B,1)="B",IF(ISBLANK(Parameter_B!B11),"",Parameter_B!B11),""))</f>
        <v/>
      </c>
      <c r="C11" s="200" t="str">
        <f>IF(LEFT(TYP_A_B,1)="A",IF(ISBLANK(Parameter_A!C11),"",Parameter_A!C11),IF(LEFT(TYP_A_B,1)="B",IF(ISBLANK(Parameter_B!C11),"",Parameter_B!C11),""))</f>
        <v/>
      </c>
      <c r="D11" s="200" t="str">
        <f>IF(LEFT(TYP_A_B,1)="A",IF(ISBLANK(Parameter_A!D11),"",Parameter_A!D11),IF(LEFT(TYP_A_B,1)="B",IF(ISBLANK(Parameter_B!D11),"",Parameter_B!D11),""))</f>
        <v/>
      </c>
      <c r="E11" s="200" t="str">
        <f>IF(LEFT(TYP_A_B,1)="A",IF(ISBLANK(Parameter_A!E11),"",Parameter_A!E11),IF(LEFT(TYP_A_B,1)="B",IF(ISBLANK(Parameter_B!E11),"",Parameter_B!E11),""))</f>
        <v/>
      </c>
      <c r="F11" s="200" t="str">
        <f>IF(LEFT(TYP_A_B,1)="A",IF(ISBLANK(Parameter_A!F11),"",Parameter_A!F11),IF(LEFT(TYP_A_B,1)="B",IF(ISBLANK(Parameter_B!F11),"",Parameter_B!F11),""))</f>
        <v/>
      </c>
      <c r="G11" s="195"/>
      <c r="J11" s="191" t="str">
        <f>IF(LEFT(TYP_A_B,1)="A",Parameter_A!Q11,IF(LEFT(TYP_A_B,1)="B",Parameter_B!Q11,""))</f>
        <v/>
      </c>
      <c r="K11" s="191" t="e">
        <f t="shared" si="1"/>
        <v>#VALUE!</v>
      </c>
      <c r="L11" s="191" t="e">
        <f t="shared" si="2"/>
        <v>#VALUE!</v>
      </c>
      <c r="M11" s="191" t="e">
        <f t="shared" si="3"/>
        <v>#VALUE!</v>
      </c>
      <c r="N11" s="191">
        <v>3</v>
      </c>
      <c r="O11" s="191" t="str">
        <f t="shared" si="0"/>
        <v/>
      </c>
      <c r="P11" s="191" t="e">
        <f t="shared" si="4"/>
        <v>#VALUE!</v>
      </c>
    </row>
    <row r="12" spans="1:16" x14ac:dyDescent="0.25">
      <c r="A12" s="199" t="str">
        <f>IF(LEFT(TYP_A_B,1)="A",IF(ISBLANK(Parameter_A!A12),"",Parameter_A!A12),IF(LEFT(TYP_A_B,1)="B",IF(ISBLANK(Parameter_B!A12),"",Parameter_B!A12),""))</f>
        <v/>
      </c>
      <c r="B12" s="192" t="str">
        <f>IF(LEFT(TYP_A_B,1)="A",IF(ISBLANK(Parameter_A!B12),"",Parameter_A!B12),IF(LEFT(TYP_A_B,1)="B",IF(ISBLANK(Parameter_B!B12),"",Parameter_B!B12),""))</f>
        <v/>
      </c>
      <c r="C12" s="200" t="str">
        <f>IF(LEFT(TYP_A_B,1)="A",IF(ISBLANK(Parameter_A!C12),"",Parameter_A!C12),IF(LEFT(TYP_A_B,1)="B",IF(ISBLANK(Parameter_B!C12),"",Parameter_B!C12),""))</f>
        <v/>
      </c>
      <c r="D12" s="200" t="str">
        <f>IF(LEFT(TYP_A_B,1)="A",IF(ISBLANK(Parameter_A!D12),"",Parameter_A!D12),IF(LEFT(TYP_A_B,1)="B",IF(ISBLANK(Parameter_B!D12),"",Parameter_B!D12),""))</f>
        <v/>
      </c>
      <c r="E12" s="200" t="str">
        <f>IF(LEFT(TYP_A_B,1)="A",IF(ISBLANK(Parameter_A!E12),"",Parameter_A!E12),IF(LEFT(TYP_A_B,1)="B",IF(ISBLANK(Parameter_B!E12),"",Parameter_B!E12),""))</f>
        <v/>
      </c>
      <c r="F12" s="200" t="str">
        <f>IF(LEFT(TYP_A_B,1)="A",IF(ISBLANK(Parameter_A!F12),"",Parameter_A!F12),IF(LEFT(TYP_A_B,1)="B",IF(ISBLANK(Parameter_B!F12),"",Parameter_B!F12),""))</f>
        <v/>
      </c>
      <c r="G12" s="195"/>
      <c r="J12" s="191" t="str">
        <f>IF(LEFT(TYP_A_B,1)="A",Parameter_A!Q12,IF(LEFT(TYP_A_B,1)="B",Parameter_B!Q12,""))</f>
        <v/>
      </c>
      <c r="K12" s="191" t="e">
        <f t="shared" si="1"/>
        <v>#VALUE!</v>
      </c>
      <c r="L12" s="191" t="e">
        <f t="shared" si="2"/>
        <v>#VALUE!</v>
      </c>
      <c r="M12" s="191" t="e">
        <f t="shared" si="3"/>
        <v>#VALUE!</v>
      </c>
      <c r="N12" s="191">
        <v>4</v>
      </c>
      <c r="O12" s="191" t="str">
        <f t="shared" si="0"/>
        <v/>
      </c>
      <c r="P12" s="191" t="e">
        <f t="shared" si="4"/>
        <v>#VALUE!</v>
      </c>
    </row>
    <row r="13" spans="1:16" x14ac:dyDescent="0.25">
      <c r="A13" s="199" t="str">
        <f>IF(LEFT(TYP_A_B,1)="A",IF(ISBLANK(Parameter_A!A13),"",Parameter_A!A13),IF(LEFT(TYP_A_B,1)="B",IF(ISBLANK(Parameter_B!A13),"",Parameter_B!A13),""))</f>
        <v/>
      </c>
      <c r="B13" s="192" t="str">
        <f>IF(LEFT(TYP_A_B,1)="A",IF(ISBLANK(Parameter_A!B13),"",Parameter_A!B13),IF(LEFT(TYP_A_B,1)="B",IF(ISBLANK(Parameter_B!B13),"",Parameter_B!B13),""))</f>
        <v/>
      </c>
      <c r="C13" s="200" t="str">
        <f>IF(LEFT(TYP_A_B,1)="A",IF(ISBLANK(Parameter_A!C13),"",Parameter_A!C13),IF(LEFT(TYP_A_B,1)="B",IF(ISBLANK(Parameter_B!C13),"",Parameter_B!C13),""))</f>
        <v/>
      </c>
      <c r="D13" s="200" t="str">
        <f>IF(LEFT(TYP_A_B,1)="A",IF(ISBLANK(Parameter_A!D13),"",Parameter_A!D13),IF(LEFT(TYP_A_B,1)="B",IF(ISBLANK(Parameter_B!D13),"",Parameter_B!D13),""))</f>
        <v/>
      </c>
      <c r="E13" s="200" t="str">
        <f>IF(LEFT(TYP_A_B,1)="A",IF(ISBLANK(Parameter_A!E13),"",Parameter_A!E13),IF(LEFT(TYP_A_B,1)="B",IF(ISBLANK(Parameter_B!E13),"",Parameter_B!E13),""))</f>
        <v/>
      </c>
      <c r="F13" s="200" t="str">
        <f>IF(LEFT(TYP_A_B,1)="A",IF(ISBLANK(Parameter_A!F13),"",Parameter_A!F13),IF(LEFT(TYP_A_B,1)="B",IF(ISBLANK(Parameter_B!F13),"",Parameter_B!F13),""))</f>
        <v/>
      </c>
      <c r="G13" s="195"/>
      <c r="J13" s="191" t="str">
        <f>IF(LEFT(TYP_A_B,1)="A",Parameter_A!Q13,IF(LEFT(TYP_A_B,1)="B",Parameter_B!Q13,""))</f>
        <v/>
      </c>
      <c r="K13" s="191" t="e">
        <f t="shared" si="1"/>
        <v>#VALUE!</v>
      </c>
      <c r="L13" s="191" t="e">
        <f t="shared" si="2"/>
        <v>#VALUE!</v>
      </c>
      <c r="M13" s="191" t="e">
        <f t="shared" si="3"/>
        <v>#VALUE!</v>
      </c>
      <c r="N13" s="191">
        <v>5</v>
      </c>
      <c r="O13" s="191" t="str">
        <f t="shared" si="0"/>
        <v/>
      </c>
      <c r="P13" s="191" t="e">
        <f t="shared" si="4"/>
        <v>#VALUE!</v>
      </c>
    </row>
    <row r="14" spans="1:16" x14ac:dyDescent="0.25">
      <c r="A14" s="199" t="str">
        <f>IF(LEFT(TYP_A_B,1)="A",IF(ISBLANK(Parameter_A!A14),"",Parameter_A!A14),IF(LEFT(TYP_A_B,1)="B",IF(ISBLANK(Parameter_B!A14),"",Parameter_B!A14),""))</f>
        <v/>
      </c>
      <c r="B14" s="192" t="str">
        <f>IF(LEFT(TYP_A_B,1)="A",IF(ISBLANK(Parameter_A!B14),"",Parameter_A!B14),IF(LEFT(TYP_A_B,1)="B",IF(ISBLANK(Parameter_B!B14),"",Parameter_B!B14),""))</f>
        <v/>
      </c>
      <c r="C14" s="200" t="str">
        <f>IF(LEFT(TYP_A_B,1)="A",IF(ISBLANK(Parameter_A!C14),"",Parameter_A!C14),IF(LEFT(TYP_A_B,1)="B",IF(ISBLANK(Parameter_B!C14),"",Parameter_B!C14),""))</f>
        <v/>
      </c>
      <c r="D14" s="200" t="str">
        <f>IF(LEFT(TYP_A_B,1)="A",IF(ISBLANK(Parameter_A!D14),"",Parameter_A!D14),IF(LEFT(TYP_A_B,1)="B",IF(ISBLANK(Parameter_B!D14),"",Parameter_B!D14),""))</f>
        <v/>
      </c>
      <c r="E14" s="200" t="str">
        <f>IF(LEFT(TYP_A_B,1)="A",IF(ISBLANK(Parameter_A!E14),"",Parameter_A!E14),IF(LEFT(TYP_A_B,1)="B",IF(ISBLANK(Parameter_B!E14),"",Parameter_B!E14),""))</f>
        <v/>
      </c>
      <c r="F14" s="200" t="str">
        <f>IF(LEFT(TYP_A_B,1)="A",IF(ISBLANK(Parameter_A!F14),"",Parameter_A!F14),IF(LEFT(TYP_A_B,1)="B",IF(ISBLANK(Parameter_B!F14),"",Parameter_B!F14),""))</f>
        <v/>
      </c>
      <c r="G14" s="195"/>
      <c r="J14" s="191" t="str">
        <f>IF(LEFT(TYP_A_B,1)="A",Parameter_A!Q14,IF(LEFT(TYP_A_B,1)="B",Parameter_B!Q14,""))</f>
        <v/>
      </c>
      <c r="K14" s="191" t="e">
        <f t="shared" si="1"/>
        <v>#VALUE!</v>
      </c>
      <c r="L14" s="191" t="e">
        <f t="shared" si="2"/>
        <v>#VALUE!</v>
      </c>
      <c r="M14" s="191" t="e">
        <f t="shared" si="3"/>
        <v>#VALUE!</v>
      </c>
      <c r="N14" s="191">
        <v>6</v>
      </c>
      <c r="O14" s="191" t="str">
        <f t="shared" si="0"/>
        <v/>
      </c>
      <c r="P14" s="191" t="e">
        <f t="shared" si="4"/>
        <v>#VALUE!</v>
      </c>
    </row>
    <row r="15" spans="1:16" x14ac:dyDescent="0.25">
      <c r="A15" s="199" t="str">
        <f>IF(LEFT(TYP_A_B,1)="A",IF(ISBLANK(Parameter_A!A15),"",Parameter_A!A15),IF(LEFT(TYP_A_B,1)="B",IF(ISBLANK(Parameter_B!A15),"",Parameter_B!A15),""))</f>
        <v/>
      </c>
      <c r="B15" s="192" t="str">
        <f>IF(LEFT(TYP_A_B,1)="A",IF(ISBLANK(Parameter_A!B15),"",Parameter_A!B15),IF(LEFT(TYP_A_B,1)="B",IF(ISBLANK(Parameter_B!B15),"",Parameter_B!B15),""))</f>
        <v/>
      </c>
      <c r="C15" s="200" t="str">
        <f>IF(LEFT(TYP_A_B,1)="A",IF(ISBLANK(Parameter_A!C15),"",Parameter_A!C15),IF(LEFT(TYP_A_B,1)="B",IF(ISBLANK(Parameter_B!C15),"",Parameter_B!C15),""))</f>
        <v/>
      </c>
      <c r="D15" s="200" t="str">
        <f>IF(LEFT(TYP_A_B,1)="A",IF(ISBLANK(Parameter_A!D15),"",Parameter_A!D15),IF(LEFT(TYP_A_B,1)="B",IF(ISBLANK(Parameter_B!D15),"",Parameter_B!D15),""))</f>
        <v/>
      </c>
      <c r="E15" s="200" t="str">
        <f>IF(LEFT(TYP_A_B,1)="A",IF(ISBLANK(Parameter_A!E15),"",Parameter_A!E15),IF(LEFT(TYP_A_B,1)="B",IF(ISBLANK(Parameter_B!E15),"",Parameter_B!E15),""))</f>
        <v/>
      </c>
      <c r="F15" s="200" t="str">
        <f>IF(LEFT(TYP_A_B,1)="A",IF(ISBLANK(Parameter_A!F15),"",Parameter_A!F15),IF(LEFT(TYP_A_B,1)="B",IF(ISBLANK(Parameter_B!F15),"",Parameter_B!F15),""))</f>
        <v/>
      </c>
      <c r="G15" s="195"/>
      <c r="J15" s="191" t="str">
        <f>IF(LEFT(TYP_A_B,1)="A",Parameter_A!Q15,IF(LEFT(TYP_A_B,1)="B",Parameter_B!Q15,""))</f>
        <v/>
      </c>
      <c r="K15" s="191" t="e">
        <f t="shared" si="1"/>
        <v>#VALUE!</v>
      </c>
      <c r="L15" s="191" t="e">
        <f t="shared" si="2"/>
        <v>#VALUE!</v>
      </c>
      <c r="M15" s="191" t="e">
        <f t="shared" si="3"/>
        <v>#VALUE!</v>
      </c>
      <c r="N15" s="191">
        <v>7</v>
      </c>
      <c r="O15" s="191" t="str">
        <f t="shared" si="0"/>
        <v/>
      </c>
      <c r="P15" s="191" t="e">
        <f t="shared" si="4"/>
        <v>#VALUE!</v>
      </c>
    </row>
    <row r="16" spans="1:16" x14ac:dyDescent="0.25">
      <c r="A16" s="199" t="str">
        <f>IF(LEFT(TYP_A_B,1)="A",IF(ISBLANK(Parameter_A!A16),"",Parameter_A!A16),IF(LEFT(TYP_A_B,1)="B",IF(ISBLANK(Parameter_B!A16),"",Parameter_B!A16),""))</f>
        <v/>
      </c>
      <c r="B16" s="192" t="str">
        <f>IF(LEFT(TYP_A_B,1)="A",IF(ISBLANK(Parameter_A!B16),"",Parameter_A!B16),IF(LEFT(TYP_A_B,1)="B",IF(ISBLANK(Parameter_B!B16),"",Parameter_B!B16),""))</f>
        <v/>
      </c>
      <c r="C16" s="200" t="str">
        <f>IF(LEFT(TYP_A_B,1)="A",IF(ISBLANK(Parameter_A!C16),"",Parameter_A!C16),IF(LEFT(TYP_A_B,1)="B",IF(ISBLANK(Parameter_B!C16),"",Parameter_B!C16),""))</f>
        <v/>
      </c>
      <c r="D16" s="200" t="str">
        <f>IF(LEFT(TYP_A_B,1)="A",IF(ISBLANK(Parameter_A!D16),"",Parameter_A!D16),IF(LEFT(TYP_A_B,1)="B",IF(ISBLANK(Parameter_B!D16),"",Parameter_B!D16),""))</f>
        <v/>
      </c>
      <c r="E16" s="200" t="str">
        <f>IF(LEFT(TYP_A_B,1)="A",IF(ISBLANK(Parameter_A!E16),"",Parameter_A!E16),IF(LEFT(TYP_A_B,1)="B",IF(ISBLANK(Parameter_B!E16),"",Parameter_B!E16),""))</f>
        <v/>
      </c>
      <c r="F16" s="200" t="str">
        <f>IF(LEFT(TYP_A_B,1)="A",IF(ISBLANK(Parameter_A!F16),"",Parameter_A!F16),IF(LEFT(TYP_A_B,1)="B",IF(ISBLANK(Parameter_B!F16),"",Parameter_B!F16),""))</f>
        <v/>
      </c>
      <c r="G16" s="195"/>
      <c r="J16" s="191" t="str">
        <f>IF(LEFT(TYP_A_B,1)="A",Parameter_A!Q16,IF(LEFT(TYP_A_B,1)="B",Parameter_B!Q16,""))</f>
        <v/>
      </c>
      <c r="K16" s="191" t="e">
        <f t="shared" si="1"/>
        <v>#VALUE!</v>
      </c>
      <c r="L16" s="191" t="e">
        <f t="shared" si="2"/>
        <v>#VALUE!</v>
      </c>
      <c r="M16" s="191" t="e">
        <f t="shared" si="3"/>
        <v>#VALUE!</v>
      </c>
      <c r="N16" s="191">
        <v>8</v>
      </c>
      <c r="O16" s="191" t="str">
        <f>IF(ISERROR(VLOOKUP(N16,$L$9:$M$17,2,FALSE)),"",VLOOKUP(N16,$L$9:$M$17,2,FALSE))</f>
        <v/>
      </c>
      <c r="P16" s="191" t="e">
        <f t="shared" si="4"/>
        <v>#VALUE!</v>
      </c>
    </row>
    <row r="17" spans="1:16" x14ac:dyDescent="0.25">
      <c r="A17" s="201" t="str">
        <f>IF(LEFT(TYP_A_B,1)="A",IF(ISBLANK(Parameter_A!A17),"",Parameter_A!A17),IF(LEFT(TYP_A_B,1)="B",IF(ISBLANK(Parameter_B!A17),"",Parameter_B!A17),""))</f>
        <v/>
      </c>
      <c r="B17" s="196" t="str">
        <f>IF(LEFT(TYP_A_B,1)="A",IF(ISBLANK(Parameter_A!B17),"",Parameter_A!B17),IF(LEFT(TYP_A_B,1)="B",IF(ISBLANK(Parameter_B!B17),"",Parameter_B!B17),""))</f>
        <v/>
      </c>
      <c r="C17" s="202" t="str">
        <f>IF(LEFT(TYP_A_B,1)="A",IF(ISBLANK(Parameter_A!C17),"",Parameter_A!C17),IF(LEFT(TYP_A_B,1)="B",IF(ISBLANK(Parameter_B!C17),"",Parameter_B!C17),""))</f>
        <v/>
      </c>
      <c r="D17" s="202" t="str">
        <f>IF(LEFT(TYP_A_B,1)="A",IF(ISBLANK(Parameter_A!D17),"",Parameter_A!D17),IF(LEFT(TYP_A_B,1)="B",IF(ISBLANK(Parameter_B!D17),"",Parameter_B!D17),""))</f>
        <v/>
      </c>
      <c r="E17" s="202" t="str">
        <f>IF(LEFT(TYP_A_B,1)="A",IF(ISBLANK(Parameter_A!E17),"",Parameter_A!E17),IF(LEFT(TYP_A_B,1)="B",IF(ISBLANK(Parameter_B!E17),"",Parameter_B!E17),""))</f>
        <v/>
      </c>
      <c r="F17" s="202" t="str">
        <f>IF(LEFT(TYP_A_B,1)="A",IF(ISBLANK(Parameter_A!F17),"",Parameter_A!F17),IF(LEFT(TYP_A_B,1)="B",IF(ISBLANK(Parameter_B!F17),"",Parameter_B!F17),""))</f>
        <v/>
      </c>
      <c r="G17" s="195"/>
      <c r="J17" s="191" t="str">
        <f>IF(LEFT(TYP_A_B,1)="A",Parameter_A!Q17,IF(LEFT(TYP_A_B,1)="B",Parameter_B!Q17,""))</f>
        <v/>
      </c>
      <c r="K17" s="191" t="e">
        <f t="shared" si="1"/>
        <v>#VALUE!</v>
      </c>
      <c r="L17" s="191" t="e">
        <f t="shared" si="2"/>
        <v>#VALUE!</v>
      </c>
      <c r="M17" s="191" t="e">
        <f t="shared" si="3"/>
        <v>#VALUE!</v>
      </c>
      <c r="N17" s="191">
        <v>9</v>
      </c>
      <c r="O17" s="191" t="str">
        <f>IF(ISERROR(VLOOKUP(N17,$L$9:$M$17,2,FALSE)),"",VLOOKUP(N17,$L$9:$M$17,2,FALSE))</f>
        <v/>
      </c>
      <c r="P17" s="191" t="e">
        <f t="shared" si="4"/>
        <v>#VALUE!</v>
      </c>
    </row>
    <row r="18" spans="1:16" x14ac:dyDescent="0.25">
      <c r="A18" s="206" t="str">
        <f>IF(LEFT(TYP_A_B,1)="A",IF(ISBLANK(Parameter_A!A18),"",Parameter_A!A18),IF(LEFT(TYP_A_B,1)="B",IF(ISBLANK(Parameter_B!A18),"",Parameter_B!A18),""))</f>
        <v/>
      </c>
      <c r="B18" s="199" t="str">
        <f>IF(LEFT(TYP_A_B,1)="A",IF(ISBLANK(Parameter_A!B18),"",Parameter_A!B18),IF(LEFT(TYP_A_B,1)="B",IF(ISBLANK(Parameter_B!B18),"",Parameter_B!B18),""))</f>
        <v/>
      </c>
      <c r="C18" s="200" t="str">
        <f>IF(LEFT(TYP_A_B,1)="A",IF(ISBLANK(Parameter_A!C18),"",Parameter_A!C18),IF(LEFT(TYP_A_B,1)="B",IF(ISBLANK(Parameter_B!C18),"",Parameter_B!C18),""))</f>
        <v/>
      </c>
      <c r="D18" s="200" t="str">
        <f>IF(LEFT(TYP_A_B,1)="A",IF(ISBLANK(Parameter_A!D18),"",Parameter_A!D18),IF(LEFT(TYP_A_B,1)="B",IF(ISBLANK(Parameter_B!D18),"",Parameter_B!D18),""))</f>
        <v/>
      </c>
      <c r="E18" s="200" t="str">
        <f>IF(LEFT(TYP_A_B,1)="A",IF(ISBLANK(Parameter_A!E18),"",Parameter_A!E18),IF(LEFT(TYP_A_B,1)="B",IF(ISBLANK(Parameter_B!E18),"",Parameter_B!E18),""))</f>
        <v/>
      </c>
      <c r="F18" s="200" t="str">
        <f>IF(LEFT(TYP_A_B,1)="A",IF(ISBLANK(Parameter_A!F18),"",Parameter_A!F18),IF(LEFT(TYP_A_B,1)="B",IF(ISBLANK(Parameter_B!F18),"",Parameter_B!F18),""))</f>
        <v/>
      </c>
      <c r="G18" s="195"/>
    </row>
    <row r="19" spans="1:16" x14ac:dyDescent="0.25">
      <c r="A19" s="206" t="str">
        <f>IF(LEFT(TYP_A_B,1)="A",IF(ISBLANK(Parameter_A!A19),"",Parameter_A!A19),IF(LEFT(TYP_A_B,1)="B",IF(ISBLANK(Parameter_B!A19),"",Parameter_B!A19),""))</f>
        <v/>
      </c>
      <c r="B19" s="199" t="str">
        <f>IF(LEFT(TYP_A_B,1)="A",IF(ISBLANK(Parameter_A!B19),"",Parameter_A!B19),IF(LEFT(TYP_A_B,1)="B",IF(ISBLANK(Parameter_B!B19),"",Parameter_B!B19),""))</f>
        <v/>
      </c>
      <c r="C19" s="200" t="str">
        <f>IF(LEFT(TYP_A_B,1)="A",IF(ISBLANK(Parameter_A!C19),"",Parameter_A!C19),IF(LEFT(TYP_A_B,1)="B",IF(ISBLANK(Parameter_B!C19),"",Parameter_B!C19),""))</f>
        <v/>
      </c>
      <c r="D19" s="200" t="str">
        <f>IF(LEFT(TYP_A_B,1)="A",IF(ISBLANK(Parameter_A!D19),"",Parameter_A!D19),IF(LEFT(TYP_A_B,1)="B",IF(ISBLANK(Parameter_B!D19),"",Parameter_B!D19),""))</f>
        <v/>
      </c>
      <c r="E19" s="200" t="str">
        <f>IF(LEFT(TYP_A_B,1)="A",IF(ISBLANK(Parameter_A!E19),"",Parameter_A!E19),IF(LEFT(TYP_A_B,1)="B",IF(ISBLANK(Parameter_B!E19),"",Parameter_B!E19),""))</f>
        <v/>
      </c>
      <c r="F19" s="200" t="str">
        <f>IF(LEFT(TYP_A_B,1)="A",IF(ISBLANK(Parameter_A!F19),"",Parameter_A!F19),IF(LEFT(TYP_A_B,1)="B",IF(ISBLANK(Parameter_B!F19),"",Parameter_B!F19),""))</f>
        <v/>
      </c>
      <c r="G19" s="195"/>
    </row>
    <row r="20" spans="1:16" x14ac:dyDescent="0.25">
      <c r="A20" s="206" t="str">
        <f>IF(LEFT(TYP_A_B,1)="A",IF(ISBLANK(Parameter_A!A20),"",Parameter_A!A20),IF(LEFT(TYP_A_B,1)="B",IF(ISBLANK(Parameter_B!A20),"",Parameter_B!A20),""))</f>
        <v/>
      </c>
      <c r="B20" s="199" t="str">
        <f>IF(LEFT(TYP_A_B,1)="A",IF(ISBLANK(Parameter_A!B20),"",Parameter_A!B20),IF(LEFT(TYP_A_B,1)="B",IF(ISBLANK(Parameter_B!B20),"",Parameter_B!B20),""))</f>
        <v/>
      </c>
      <c r="C20" s="200" t="str">
        <f>IF(LEFT(TYP_A_B,1)="A",IF(ISBLANK(Parameter_A!C20),"",Parameter_A!C20),IF(LEFT(TYP_A_B,1)="B",IF(ISBLANK(Parameter_B!C20),"",Parameter_B!C20),""))</f>
        <v/>
      </c>
      <c r="D20" s="200" t="str">
        <f>IF(LEFT(TYP_A_B,1)="A",IF(ISBLANK(Parameter_A!D20),"",Parameter_A!D20),IF(LEFT(TYP_A_B,1)="B",IF(ISBLANK(Parameter_B!D20),"",Parameter_B!D20),""))</f>
        <v/>
      </c>
      <c r="E20" s="200" t="str">
        <f>IF(LEFT(TYP_A_B,1)="A",IF(ISBLANK(Parameter_A!E20),"",Parameter_A!E20),IF(LEFT(TYP_A_B,1)="B",IF(ISBLANK(Parameter_B!E20),"",Parameter_B!E20),""))</f>
        <v/>
      </c>
      <c r="F20" s="200" t="str">
        <f>IF(LEFT(TYP_A_B,1)="A",IF(ISBLANK(Parameter_A!F20),"",Parameter_A!F20),IF(LEFT(TYP_A_B,1)="B",IF(ISBLANK(Parameter_B!F20),"",Parameter_B!F20),""))</f>
        <v/>
      </c>
      <c r="G20" s="195"/>
    </row>
    <row r="21" spans="1:16" x14ac:dyDescent="0.25">
      <c r="A21" s="206" t="str">
        <f>IF(LEFT(TYP_A_B,1)="A",IF(ISBLANK(Parameter_A!A21),"",Parameter_A!A21),IF(LEFT(TYP_A_B,1)="B",IF(ISBLANK(Parameter_B!A21),"",Parameter_B!A21),""))</f>
        <v/>
      </c>
      <c r="B21" s="199" t="str">
        <f>IF(LEFT(TYP_A_B,1)="A",IF(ISBLANK(Parameter_A!B21),"",Parameter_A!B21),IF(LEFT(TYP_A_B,1)="B",IF(ISBLANK(Parameter_B!B21),"",Parameter_B!B21),""))</f>
        <v/>
      </c>
      <c r="C21" s="200" t="str">
        <f>IF(LEFT(TYP_A_B,1)="A",IF(ISBLANK(Parameter_A!C21),"",Parameter_A!C21),IF(LEFT(TYP_A_B,1)="B",IF(ISBLANK(Parameter_B!C21),"",Parameter_B!C21),""))</f>
        <v/>
      </c>
      <c r="D21" s="200" t="str">
        <f>IF(LEFT(TYP_A_B,1)="A",IF(ISBLANK(Parameter_A!D21),"",Parameter_A!D21),IF(LEFT(TYP_A_B,1)="B",IF(ISBLANK(Parameter_B!D21),"",Parameter_B!D21),""))</f>
        <v/>
      </c>
      <c r="E21" s="200" t="str">
        <f>IF(LEFT(TYP_A_B,1)="A",IF(ISBLANK(Parameter_A!E21),"",Parameter_A!E21),IF(LEFT(TYP_A_B,1)="B",IF(ISBLANK(Parameter_B!E21),"",Parameter_B!E21),""))</f>
        <v/>
      </c>
      <c r="F21" s="200" t="str">
        <f>IF(LEFT(TYP_A_B,1)="A",IF(ISBLANK(Parameter_A!F21),"",Parameter_A!F21),IF(LEFT(TYP_A_B,1)="B",IF(ISBLANK(Parameter_B!F21),"",Parameter_B!F21),""))</f>
        <v/>
      </c>
      <c r="G21" s="195"/>
    </row>
    <row r="22" spans="1:16" x14ac:dyDescent="0.25">
      <c r="A22" s="206" t="str">
        <f>IF(LEFT(TYP_A_B,1)="A",IF(ISBLANK(Parameter_A!A22),"",Parameter_A!A22),IF(LEFT(TYP_A_B,1)="B",IF(ISBLANK(Parameter_B!A22),"",Parameter_B!A22),""))</f>
        <v/>
      </c>
      <c r="B22" s="199" t="str">
        <f>IF(LEFT(TYP_A_B,1)="A",IF(ISBLANK(Parameter_A!B22),"",Parameter_A!B22),IF(LEFT(TYP_A_B,1)="B",IF(ISBLANK(Parameter_B!B22),"",Parameter_B!B22),""))</f>
        <v/>
      </c>
      <c r="C22" s="200" t="str">
        <f>IF(LEFT(TYP_A_B,1)="A",IF(ISBLANK(Parameter_A!C22),"",Parameter_A!C22),IF(LEFT(TYP_A_B,1)="B",IF(ISBLANK(Parameter_B!C22),"",Parameter_B!C22),""))</f>
        <v/>
      </c>
      <c r="D22" s="203" t="str">
        <f>IF(LEFT(TYP_A_B,1)="A",IF(ISBLANK(Parameter_A!D22),"",Parameter_A!D22),IF(LEFT(TYP_A_B,1)="B",IF(ISBLANK(Parameter_B!D22),"",Parameter_B!D22),""))</f>
        <v/>
      </c>
      <c r="E22" s="200" t="str">
        <f>IF(LEFT(TYP_A_B,1)="A",IF(ISBLANK(Parameter_A!E22),"",Parameter_A!E22),IF(LEFT(TYP_A_B,1)="B",IF(ISBLANK(Parameter_B!E22),"",Parameter_B!E22),""))</f>
        <v/>
      </c>
      <c r="F22" s="200" t="str">
        <f>IF(LEFT(TYP_A_B,1)="A",IF(ISBLANK(Parameter_A!F22),"",Parameter_A!F22),IF(LEFT(TYP_A_B,1)="B",IF(ISBLANK(Parameter_B!F22),"",Parameter_B!F22),""))</f>
        <v/>
      </c>
      <c r="G22" s="195"/>
      <c r="H22" s="204"/>
      <c r="I22" s="205"/>
    </row>
    <row r="23" spans="1:16" x14ac:dyDescent="0.25">
      <c r="A23" s="206" t="str">
        <f>IF(LEFT(TYP_A_B,1)="A",IF(ISBLANK(Parameter_A!A23),"",Parameter_A!A23),IF(LEFT(TYP_A_B,1)="B",IF(ISBLANK(Parameter_B!A23),"",Parameter_B!A23),""))</f>
        <v/>
      </c>
      <c r="B23" s="184"/>
      <c r="D23" s="207"/>
      <c r="E23" s="207"/>
      <c r="F23" s="205"/>
      <c r="H23" s="204"/>
      <c r="I23" s="205"/>
    </row>
    <row r="24" spans="1:16" x14ac:dyDescent="0.25">
      <c r="A24" s="208" t="str">
        <f>IF(LEFT(TYP_A_B,1)="A",IF(ISBLANK(Parameter_A!A24),"",Parameter_A!A24),IF(LEFT(TYP_A_B,1)="B",IF(ISBLANK(Parameter_B!A24),"",Parameter_B!A24),""))</f>
        <v/>
      </c>
    </row>
    <row r="25" spans="1:16" x14ac:dyDescent="0.25">
      <c r="A25" s="206" t="str">
        <f>IF(LEFT(TYP_A_B,1)="A",IF(ISBLANK(Parameter_A!A25),"",Parameter_A!A25),IF(LEFT(TYP_A_B,1)="B",IF(ISBLANK(Parameter_B!A25),"",Parameter_B!A25),""))</f>
        <v/>
      </c>
      <c r="B25" s="206" t="str">
        <f>IF(LEFT(TYP_A_B,1)="A",IF(ISBLANK(Parameter_A!B25),"",Parameter_A!B25),IF(LEFT(TYP_A_B,1)="B",IF(ISBLANK(Parameter_B!B25),"",Parameter_B!B25),""))</f>
        <v/>
      </c>
    </row>
    <row r="26" spans="1:16" x14ac:dyDescent="0.25">
      <c r="A26" s="206" t="str">
        <f>IF(LEFT(TYP_A_B,1)="A",IF(ISBLANK(Parameter_A!A26),"",Parameter_A!A26),IF(LEFT(TYP_A_B,1)="B",IF(ISBLANK(Parameter_B!A26),"",Parameter_B!A26),""))</f>
        <v/>
      </c>
      <c r="B26" s="206" t="str">
        <f>IF(LEFT(TYP_A_B,1)="A",IF(ISBLANK(Parameter_A!B26),"",Parameter_A!B26),IF(LEFT(TYP_A_B,1)="B",IF(ISBLANK(Parameter_B!B26),"",Parameter_B!B26),""))</f>
        <v/>
      </c>
    </row>
    <row r="27" spans="1:16" x14ac:dyDescent="0.25">
      <c r="A27" s="206" t="str">
        <f>IF(LEFT(TYP_A_B,1)="A",IF(ISBLANK(Parameter_A!A27),"",Parameter_A!A27),IF(LEFT(TYP_A_B,1)="B",IF(ISBLANK(Parameter_B!A27),"",Parameter_B!A27),""))</f>
        <v/>
      </c>
      <c r="B27" s="206" t="str">
        <f>IF(LEFT(TYP_A_B,1)="A",IF(ISBLANK(Parameter_A!B27),"",Parameter_A!B27),IF(LEFT(TYP_A_B,1)="B",IF(ISBLANK(Parameter_B!B27),"",Parameter_B!B27),""))</f>
        <v/>
      </c>
    </row>
    <row r="28" spans="1:16" x14ac:dyDescent="0.25">
      <c r="A28" s="206" t="str">
        <f>IF(LEFT(TYP_A_B,1)="A",IF(ISBLANK(Parameter_A!A28),"",Parameter_A!A28),IF(LEFT(TYP_A_B,1)="B",IF(ISBLANK(Parameter_B!A28),"",Parameter_B!A28),""))</f>
        <v/>
      </c>
      <c r="B28" s="206" t="str">
        <f>IF(LEFT(TYP_A_B,1)="A",IF(ISBLANK(Parameter_A!B28),"",Parameter_A!B28),IF(LEFT(TYP_A_B,1)="B",IF(ISBLANK(Parameter_B!B28),"",Parameter_B!B28),""))</f>
        <v/>
      </c>
    </row>
    <row r="29" spans="1:16" x14ac:dyDescent="0.25">
      <c r="A29" s="206" t="str">
        <f>IF(LEFT(TYP_A_B,1)="A",IF(ISBLANK(Parameter_A!A29),"",Parameter_A!A29),IF(LEFT(TYP_A_B,1)="B",IF(ISBLANK(Parameter_B!A29),"",Parameter_B!A29),""))</f>
        <v/>
      </c>
      <c r="B29" s="206" t="str">
        <f>IF(LEFT(TYP_A_B,1)="A",IF(ISBLANK(Parameter_A!B29),"",Parameter_A!B29),IF(LEFT(TYP_A_B,1)="B",IF(ISBLANK(Parameter_B!B29),"",Parameter_B!B29),""))</f>
        <v/>
      </c>
    </row>
    <row r="30" spans="1:16" x14ac:dyDescent="0.25">
      <c r="A30" s="206" t="str">
        <f>IF(LEFT(TYP_A_B,1)="A",IF(ISBLANK(Parameter_A!A30),"",Parameter_A!A30),IF(LEFT(TYP_A_B,1)="B",IF(ISBLANK(Parameter_B!A30),"",Parameter_B!A30),""))</f>
        <v/>
      </c>
      <c r="B30" s="206" t="str">
        <f>IF(LEFT(TYP_A_B,1)="A",IF(ISBLANK(Parameter_A!B30),"",Parameter_A!B30),IF(LEFT(TYP_A_B,1)="B",IF(ISBLANK(Parameter_B!B30),"",Parameter_B!B30),""))</f>
        <v/>
      </c>
    </row>
    <row r="31" spans="1:16" x14ac:dyDescent="0.25">
      <c r="A31" s="206" t="str">
        <f>IF(LEFT(TYP_A_B,1)="A",IF(ISBLANK(Parameter_A!A31),"",Parameter_A!A31),IF(LEFT(TYP_A_B,1)="B",IF(ISBLANK(Parameter_B!A31),"",Parameter_B!A31),""))</f>
        <v/>
      </c>
      <c r="B31" s="206" t="str">
        <f>IF(LEFT(TYP_A_B,1)="A",IF(ISBLANK(Parameter_A!B31),"",Parameter_A!B31),IF(LEFT(TYP_A_B,1)="B",IF(ISBLANK(Parameter_B!B31),"",Parameter_B!B31),""))</f>
        <v/>
      </c>
    </row>
    <row r="32" spans="1:16" x14ac:dyDescent="0.25">
      <c r="A32" s="206" t="str">
        <f>IF(LEFT(TYP_A_B,1)="A",IF(ISBLANK(Parameter_A!A32),"",Parameter_A!A32),IF(LEFT(TYP_A_B,1)="B",IF(ISBLANK(Parameter_B!A32),"",Parameter_B!A32),""))</f>
        <v/>
      </c>
      <c r="B32" s="206" t="str">
        <f>IF(LEFT(TYP_A_B,1)="A",IF(ISBLANK(Parameter_A!B32),"",Parameter_A!B32),IF(LEFT(TYP_A_B,1)="B",IF(ISBLANK(Parameter_B!B32),"",Parameter_B!B32),""))</f>
        <v/>
      </c>
    </row>
    <row r="33" spans="1:9" x14ac:dyDescent="0.25">
      <c r="A33" s="206" t="str">
        <f>IF(LEFT(TYP_A_B,1)="A",IF(ISBLANK(Parameter_A!A33),"",Parameter_A!A33),IF(LEFT(TYP_A_B,1)="B",IF(ISBLANK(Parameter_B!A33),"",Parameter_B!A33),""))</f>
        <v/>
      </c>
      <c r="B33" s="206" t="str">
        <f>IF(LEFT(TYP_A_B,1)="A",IF(ISBLANK(Parameter_A!B33),"",Parameter_A!B33),IF(LEFT(TYP_A_B,1)="B",IF(ISBLANK(Parameter_B!B33),"",Parameter_B!B33),""))</f>
        <v/>
      </c>
    </row>
    <row r="34" spans="1:9" x14ac:dyDescent="0.25">
      <c r="A34" s="208" t="str">
        <f>IF(LEFT(TYP_A_B,1)="A",IF(ISBLANK(Parameter_A!A34),"",Parameter_A!A34),IF(LEFT(TYP_A_B,1)="B",IF(ISBLANK(Parameter_B!A34),"",Parameter_B!A34),""))</f>
        <v/>
      </c>
    </row>
    <row r="35" spans="1:9" x14ac:dyDescent="0.25">
      <c r="A35" s="208" t="str">
        <f>IF(LEFT(TYP_A_B,1)="A",IF(ISBLANK(Parameter_A!A35),"",Parameter_A!A35),IF(LEFT(TYP_A_B,1)="B",IF(ISBLANK(Parameter_B!A35),"",Parameter_B!A35),""))</f>
        <v/>
      </c>
      <c r="B35" s="247" t="str">
        <f>IF(LEFT(TYP_A_B,1)="A",IF(ISBLANK(Parameter_A!B35),"",Parameter_A!B35),IF(LEFT(TYP_A_B,1)="B",IF(ISBLANK(Parameter_B!B35),"",Parameter_B!B35),""))</f>
        <v/>
      </c>
      <c r="D35" s="207"/>
      <c r="E35" s="207"/>
      <c r="F35" s="205"/>
      <c r="H35" s="204"/>
      <c r="I35" s="205"/>
    </row>
    <row r="36" spans="1:9" x14ac:dyDescent="0.25">
      <c r="A36" s="210" t="str">
        <f>IF(LEFT(TYP_A_B,1)="A",IF(ISBLANK(Parameter_A!A36),"",Parameter_A!A36),IF(LEFT(TYP_A_B,1)="B",IF(ISBLANK(Parameter_B!A36),"",Parameter_B!A36),""))</f>
        <v/>
      </c>
      <c r="B36" s="209" t="str">
        <f>IF(LEFT(TYP_A_B,1)="A",IF(ISBLANK(Parameter_A!B36),"",Parameter_A!B36),IF(LEFT(TYP_A_B,1)="B",IF(ISBLANK(Parameter_B!B36),"",Parameter_B!B36),""))</f>
        <v/>
      </c>
      <c r="D36" s="207"/>
      <c r="E36" s="207"/>
      <c r="F36" s="205"/>
      <c r="H36" s="204"/>
      <c r="I36" s="205"/>
    </row>
    <row r="37" spans="1:9" x14ac:dyDescent="0.25">
      <c r="A37" s="210" t="str">
        <f>IF(LEFT(TYP_A_B,1)="A",IF(ISBLANK(Parameter_A!A37),"",Parameter_A!A37),IF(LEFT(TYP_A_B,1)="B",IF(ISBLANK(Parameter_B!A37),"",Parameter_B!A37),""))</f>
        <v/>
      </c>
      <c r="B37" s="247" t="str">
        <f>IF(LEFT(TYP_A_B,1)="A",IF(ISBLANK(Parameter_A!B37),"",Parameter_A!B37),IF(LEFT(TYP_A_B,1)="B",IF(ISBLANK(Parameter_B!B37),"",Parameter_B!B37),""))</f>
        <v/>
      </c>
      <c r="D37" s="207"/>
      <c r="E37" s="207"/>
      <c r="F37" s="205"/>
      <c r="H37" s="204"/>
      <c r="I37" s="205"/>
    </row>
    <row r="38" spans="1:9" x14ac:dyDescent="0.25">
      <c r="A38" s="210" t="str">
        <f>IF(LEFT(TYP_A_B,1)="A",IF(ISBLANK(Parameter_A!A38),"",Parameter_A!A38),IF(LEFT(TYP_A_B,1)="B",IF(ISBLANK(Parameter_B!A38),"",Parameter_B!A38),""))</f>
        <v/>
      </c>
      <c r="B38" s="247" t="str">
        <f>IF(LEFT(TYP_A_B,1)="A",IF(ISBLANK(Parameter_A!B38),"",Parameter_A!B38),IF(LEFT(TYP_A_B,1)="B",IF(ISBLANK(Parameter_B!B38),"",Parameter_B!B38),""))</f>
        <v/>
      </c>
      <c r="H38" s="207"/>
      <c r="I38" s="205"/>
    </row>
    <row r="39" spans="1:9" x14ac:dyDescent="0.25">
      <c r="A39" s="210" t="str">
        <f>IF(LEFT(TYP_A_B,1)="A",IF(ISBLANK(Parameter_A!A39),"",Parameter_A!A39),IF(LEFT(TYP_A_B,1)="B",IF(ISBLANK(Parameter_B!A39),"",Parameter_B!A39),""))</f>
        <v/>
      </c>
      <c r="B39" s="247" t="str">
        <f>IF(LEFT(TYP_A_B,1)="A",IF(ISBLANK(Parameter_A!B39),"",Parameter_A!B39),IF(LEFT(TYP_A_B,1)="B",IF(ISBLANK(Parameter_B!B39),"",Parameter_B!B39),""))</f>
        <v/>
      </c>
    </row>
    <row r="40" spans="1:9" x14ac:dyDescent="0.25">
      <c r="A40" s="210" t="str">
        <f>IF(LEFT(TYP_A_B,1)="A",IF(ISBLANK(Parameter_A!A40),"",Parameter_A!A40),IF(LEFT(TYP_A_B,1)="B",IF(ISBLANK(Parameter_B!A40),"",Parameter_B!A40),""))</f>
        <v/>
      </c>
      <c r="B40" s="247" t="str">
        <f>IF(LEFT(TYP_A_B,1)="A",IF(ISBLANK(Parameter_A!B40),"",Parameter_A!B40),IF(LEFT(TYP_A_B,1)="B",IF(ISBLANK(Parameter_B!B40),"",Parameter_B!B40),""))</f>
        <v/>
      </c>
    </row>
    <row r="41" spans="1:9" x14ac:dyDescent="0.25">
      <c r="A41" s="210" t="str">
        <f>IF(LEFT(TYP_A_B,1)="A",IF(ISBLANK(Parameter_A!A41),"",Parameter_A!A41),IF(LEFT(TYP_A_B,1)="B",IF(ISBLANK(Parameter_B!A41),"",Parameter_B!A41),""))</f>
        <v/>
      </c>
      <c r="B41" s="209" t="str">
        <f>IF(LEFT(TYP_A_B,1)="A",IF(ISBLANK(Parameter_A!B41),"",Parameter_A!B41),IF(LEFT(TYP_A_B,1)="B",IF(ISBLANK(Parameter_B!B41),"",Parameter_B!B41),""))</f>
        <v/>
      </c>
      <c r="C41" s="185"/>
    </row>
    <row r="42" spans="1:9" x14ac:dyDescent="0.25">
      <c r="A42" s="210" t="str">
        <f>IF(LEFT(TYP_A_B,1)="A",IF(ISBLANK(Parameter_A!A42),"",Parameter_A!A42),IF(LEFT(TYP_A_B,1)="B",IF(ISBLANK(Parameter_B!A42),"",Parameter_B!A42),""))</f>
        <v/>
      </c>
      <c r="B42" s="247" t="str">
        <f>IF(LEFT(TYP_A_B,1)="A",IF(ISBLANK(Parameter_A!B42),"",Parameter_A!B42),IF(LEFT(TYP_A_B,1)="B",IF(ISBLANK(Parameter_B!B42),"",Parameter_B!B42),""))</f>
        <v/>
      </c>
    </row>
    <row r="43" spans="1:9" x14ac:dyDescent="0.25">
      <c r="A43" s="210" t="str">
        <f>IF(LEFT(TYP_A_B,1)="A",IF(ISBLANK(Parameter_A!A43),"",Parameter_A!A43),IF(LEFT(TYP_A_B,1)="B",IF(ISBLANK(Parameter_B!A43),"",Parameter_B!A43),""))</f>
        <v/>
      </c>
      <c r="B43" s="247" t="str">
        <f>IF(LEFT(TYP_A_B,1)="A",IF(ISBLANK(Parameter_A!B43),"",Parameter_A!B43),IF(LEFT(TYP_A_B,1)="B",IF(ISBLANK(Parameter_B!B43),"",Parameter_B!B43),""))</f>
        <v/>
      </c>
    </row>
    <row r="44" spans="1:9" x14ac:dyDescent="0.25">
      <c r="A44" s="210" t="str">
        <f>IF(LEFT(TYP_A_B,1)="A",IF(ISBLANK(Parameter_A!A44),"",Parameter_A!A44),IF(LEFT(TYP_A_B,1)="B",IF(ISBLANK(Parameter_B!A44),"",Parameter_B!A44),""))</f>
        <v/>
      </c>
      <c r="B44" s="247" t="str">
        <f>IF(LEFT(TYP_A_B,1)="A",IF(ISBLANK(Parameter_A!B44),"",Parameter_A!B44),IF(LEFT(TYP_A_B,1)="B",IF(ISBLANK(Parameter_B!B44),"",Parameter_B!B44),""))</f>
        <v/>
      </c>
    </row>
    <row r="45" spans="1:9" x14ac:dyDescent="0.25">
      <c r="A45" s="210" t="str">
        <f>IF(LEFT(TYP_A_B,1)="A",IF(ISBLANK(Parameter_A!A45),"",Parameter_A!A45),IF(LEFT(TYP_A_B,1)="B",IF(ISBLANK(Parameter_B!A45),"",Parameter_B!A45),""))</f>
        <v/>
      </c>
      <c r="B45" s="247" t="str">
        <f>IF(LEFT(TYP_A_B,1)="A",IF(ISBLANK(Parameter_A!B45),"",Parameter_A!B45),IF(LEFT(TYP_A_B,1)="B",IF(ISBLANK(Parameter_B!B45),"",Parameter_B!B45),""))</f>
        <v/>
      </c>
    </row>
    <row r="46" spans="1:9" x14ac:dyDescent="0.25">
      <c r="A46" s="210" t="str">
        <f>IF(LEFT(TYP_A_B,1)="A",IF(ISBLANK(Parameter_A!A46),"",Parameter_A!A46),IF(LEFT(TYP_A_B,1)="B",IF(ISBLANK(Parameter_B!A46),"",Parameter_B!A46),""))</f>
        <v/>
      </c>
      <c r="B46" s="209" t="str">
        <f>IF(LEFT(TYP_A_B,1)="A",IF(ISBLANK(Parameter_A!B46),"",Parameter_A!B46),IF(LEFT(TYP_A_B,1)="B",IF(ISBLANK(Parameter_B!B46),"",Parameter_B!B46),""))</f>
        <v/>
      </c>
      <c r="C46" s="185"/>
    </row>
    <row r="47" spans="1:9" x14ac:dyDescent="0.25">
      <c r="A47" s="210" t="str">
        <f>IF(LEFT(TYP_A_B,1)="A",IF(ISBLANK(Parameter_A!A47),"",Parameter_A!A47),IF(LEFT(TYP_A_B,1)="B",IF(ISBLANK(Parameter_B!A47),"",Parameter_B!A47),""))</f>
        <v/>
      </c>
      <c r="B47" s="247" t="str">
        <f>IF(LEFT(TYP_A_B,1)="A",IF(ISBLANK(Parameter_A!B47),"",Parameter_A!B47),IF(LEFT(TYP_A_B,1)="B",IF(ISBLANK(Parameter_B!B47),"",Parameter_B!B47),""))</f>
        <v/>
      </c>
    </row>
    <row r="48" spans="1:9" x14ac:dyDescent="0.25">
      <c r="A48" s="210" t="str">
        <f>IF(LEFT(TYP_A_B,1)="A",IF(ISBLANK(Parameter_A!A48),"",Parameter_A!A48),IF(LEFT(TYP_A_B,1)="B",IF(ISBLANK(Parameter_B!A48),"",Parameter_B!A48),""))</f>
        <v/>
      </c>
      <c r="B48" s="247" t="str">
        <f>IF(LEFT(TYP_A_B,1)="A",IF(ISBLANK(Parameter_A!B48),"",Parameter_A!B48),IF(LEFT(TYP_A_B,1)="B",IF(ISBLANK(Parameter_B!B48),"",Parameter_B!B48),""))</f>
        <v/>
      </c>
    </row>
    <row r="49" spans="1:3" x14ac:dyDescent="0.25">
      <c r="A49" s="210" t="str">
        <f>IF(LEFT(TYP_A_B,1)="A",IF(ISBLANK(Parameter_A!A49),"",Parameter_A!A49),IF(LEFT(TYP_A_B,1)="B",IF(ISBLANK(Parameter_B!A49),"",Parameter_B!A49),""))</f>
        <v/>
      </c>
      <c r="B49" s="247" t="str">
        <f>IF(LEFT(TYP_A_B,1)="A",IF(ISBLANK(Parameter_A!B49),"",Parameter_A!B49),IF(LEFT(TYP_A_B,1)="B",IF(ISBLANK(Parameter_B!B49),"",Parameter_B!B49),""))</f>
        <v/>
      </c>
    </row>
    <row r="50" spans="1:3" x14ac:dyDescent="0.25">
      <c r="A50" s="210" t="str">
        <f>IF(LEFT(TYP_A_B,1)="A",IF(ISBLANK(Parameter_A!A50),"",Parameter_A!A50),IF(LEFT(TYP_A_B,1)="B",IF(ISBLANK(Parameter_B!A50),"",Parameter_B!A50),""))</f>
        <v/>
      </c>
      <c r="B50" s="247" t="str">
        <f>IF(LEFT(TYP_A_B,1)="A",IF(ISBLANK(Parameter_A!B50),"",Parameter_A!B50),IF(LEFT(TYP_A_B,1)="B",IF(ISBLANK(Parameter_B!B50),"",Parameter_B!B50),""))</f>
        <v/>
      </c>
    </row>
    <row r="51" spans="1:3" x14ac:dyDescent="0.25">
      <c r="A51" s="210" t="str">
        <f>IF(LEFT(TYP_A_B,1)="A",IF(ISBLANK(Parameter_A!A51),"",Parameter_A!A51),IF(LEFT(TYP_A_B,1)="B",IF(ISBLANK(Parameter_B!A51),"",Parameter_B!A51),""))</f>
        <v/>
      </c>
      <c r="B51" s="209" t="str">
        <f>IF(LEFT(TYP_A_B,1)="A",IF(ISBLANK(Parameter_A!B51),"",Parameter_A!B51),IF(LEFT(TYP_A_B,1)="B",IF(ISBLANK(Parameter_B!B51),"",Parameter_B!B51),""))</f>
        <v/>
      </c>
      <c r="C51" s="185"/>
    </row>
    <row r="52" spans="1:3" x14ac:dyDescent="0.25">
      <c r="A52" s="210" t="str">
        <f>IF(LEFT(TYP_A_B,1)="A",IF(ISBLANK(Parameter_A!A52),"",Parameter_A!A52),IF(LEFT(TYP_A_B,1)="B",IF(ISBLANK(Parameter_B!A52),"",Parameter_B!A52),""))</f>
        <v/>
      </c>
      <c r="B52" s="247" t="str">
        <f>IF(LEFT(TYP_A_B,1)="A",IF(ISBLANK(Parameter_A!B52),"",Parameter_A!B52),IF(LEFT(TYP_A_B,1)="B",IF(ISBLANK(Parameter_B!B52),"",Parameter_B!B52),""))</f>
        <v/>
      </c>
    </row>
    <row r="53" spans="1:3" x14ac:dyDescent="0.25">
      <c r="A53" s="210" t="str">
        <f>IF(LEFT(TYP_A_B,1)="A",IF(ISBLANK(Parameter_A!A53),"",Parameter_A!A53),IF(LEFT(TYP_A_B,1)="B",IF(ISBLANK(Parameter_B!A53),"",Parameter_B!A53),""))</f>
        <v/>
      </c>
      <c r="B53" s="247" t="str">
        <f>IF(LEFT(TYP_A_B,1)="A",IF(ISBLANK(Parameter_A!B53),"",Parameter_A!B53),IF(LEFT(TYP_A_B,1)="B",IF(ISBLANK(Parameter_B!B53),"",Parameter_B!B53),""))</f>
        <v/>
      </c>
    </row>
    <row r="54" spans="1:3" x14ac:dyDescent="0.25">
      <c r="A54" s="210" t="str">
        <f>IF(LEFT(TYP_A_B,1)="A",IF(ISBLANK(Parameter_A!A54),"",Parameter_A!A54),IF(LEFT(TYP_A_B,1)="B",IF(ISBLANK(Parameter_B!A54),"",Parameter_B!A54),""))</f>
        <v/>
      </c>
      <c r="B54" s="247" t="str">
        <f>IF(LEFT(TYP_A_B,1)="A",IF(ISBLANK(Parameter_A!B54),"",Parameter_A!B54),IF(LEFT(TYP_A_B,1)="B",IF(ISBLANK(Parameter_B!B54),"",Parameter_B!B54),""))</f>
        <v/>
      </c>
    </row>
    <row r="55" spans="1:3" x14ac:dyDescent="0.25">
      <c r="A55" s="210" t="str">
        <f>IF(LEFT(TYP_A_B,1)="A",IF(ISBLANK(Parameter_A!A55),"",Parameter_A!A55),IF(LEFT(TYP_A_B,1)="B",IF(ISBLANK(Parameter_B!A55),"",Parameter_B!A55),""))</f>
        <v/>
      </c>
      <c r="B55" s="247" t="str">
        <f>IF(LEFT(TYP_A_B,1)="A",IF(ISBLANK(Parameter_A!B55),"",Parameter_A!B55),IF(LEFT(TYP_A_B,1)="B",IF(ISBLANK(Parameter_B!B55),"",Parameter_B!B55),""))</f>
        <v/>
      </c>
    </row>
    <row r="56" spans="1:3" x14ac:dyDescent="0.25">
      <c r="A56" s="210" t="str">
        <f>IF(LEFT(TYP_A_B,1)="A",IF(ISBLANK(Parameter_A!A56),"",Parameter_A!A56),IF(LEFT(TYP_A_B,1)="B",IF(ISBLANK(Parameter_B!A56),"",Parameter_B!A56),""))</f>
        <v/>
      </c>
      <c r="B56" s="209" t="str">
        <f>IF(LEFT(TYP_A_B,1)="A",IF(ISBLANK(Parameter_A!B56),"",Parameter_A!B56),IF(LEFT(TYP_A_B,1)="B",IF(ISBLANK(Parameter_B!B56),"",Parameter_B!B56),""))</f>
        <v/>
      </c>
      <c r="C56" s="185"/>
    </row>
    <row r="57" spans="1:3" x14ac:dyDescent="0.25">
      <c r="A57" s="210" t="str">
        <f>IF(LEFT(TYP_A_B,1)="A",IF(ISBLANK(Parameter_A!A57),"",Parameter_A!A57),IF(LEFT(TYP_A_B,1)="B",IF(ISBLANK(Parameter_B!A57),"",Parameter_B!A57),""))</f>
        <v/>
      </c>
      <c r="B57" s="247" t="str">
        <f>IF(LEFT(TYP_A_B,1)="A",IF(ISBLANK(Parameter_A!B57),"",Parameter_A!B57),IF(LEFT(TYP_A_B,1)="B",IF(ISBLANK(Parameter_B!B57),"",Parameter_B!B57),""))</f>
        <v/>
      </c>
    </row>
    <row r="58" spans="1:3" x14ac:dyDescent="0.25">
      <c r="A58" s="210" t="str">
        <f>IF(LEFT(TYP_A_B,1)="A",IF(ISBLANK(Parameter_A!A58),"",Parameter_A!A58),IF(LEFT(TYP_A_B,1)="B",IF(ISBLANK(Parameter_B!A58),"",Parameter_B!A58),""))</f>
        <v/>
      </c>
      <c r="B58" s="247" t="str">
        <f>IF(LEFT(TYP_A_B,1)="A",IF(ISBLANK(Parameter_A!B58),"",Parameter_A!B58),IF(LEFT(TYP_A_B,1)="B",IF(ISBLANK(Parameter_B!B58),"",Parameter_B!B58),""))</f>
        <v/>
      </c>
    </row>
    <row r="59" spans="1:3" x14ac:dyDescent="0.25">
      <c r="A59" s="210" t="str">
        <f>IF(LEFT(TYP_A_B,1)="A",IF(ISBLANK(Parameter_A!A59),"",Parameter_A!A59),IF(LEFT(TYP_A_B,1)="B",IF(ISBLANK(Parameter_B!A59),"",Parameter_B!A59),""))</f>
        <v/>
      </c>
      <c r="B59" s="247" t="str">
        <f>IF(LEFT(TYP_A_B,1)="A",IF(ISBLANK(Parameter_A!B59),"",Parameter_A!B59),IF(LEFT(TYP_A_B,1)="B",IF(ISBLANK(Parameter_B!B59),"",Parameter_B!B59),""))</f>
        <v/>
      </c>
    </row>
    <row r="60" spans="1:3" x14ac:dyDescent="0.25">
      <c r="A60" s="210" t="str">
        <f>IF(LEFT(TYP_A_B,1)="A",IF(ISBLANK(Parameter_A!A60),"",Parameter_A!A60),IF(LEFT(TYP_A_B,1)="B",IF(ISBLANK(Parameter_B!A60),"",Parameter_B!A60),""))</f>
        <v/>
      </c>
      <c r="B60" s="247" t="str">
        <f>IF(LEFT(TYP_A_B,1)="A",IF(ISBLANK(Parameter_A!B60),"",Parameter_A!B60),IF(LEFT(TYP_A_B,1)="B",IF(ISBLANK(Parameter_B!B60),"",Parameter_B!B60),""))</f>
        <v/>
      </c>
    </row>
    <row r="61" spans="1:3" x14ac:dyDescent="0.25">
      <c r="A61" s="210" t="str">
        <f>IF(LEFT(TYP_A_B,1)="A",IF(ISBLANK(Parameter_A!A61),"",Parameter_A!A61),IF(LEFT(TYP_A_B,1)="B",IF(ISBLANK(Parameter_B!A61),"",Parameter_B!A61),""))</f>
        <v/>
      </c>
      <c r="B61" s="209" t="str">
        <f>IF(LEFT(TYP_A_B,1)="A",IF(ISBLANK(Parameter_A!B61),"",Parameter_A!B61),IF(LEFT(TYP_A_B,1)="B",IF(ISBLANK(Parameter_B!B61),"",Parameter_B!B61),""))</f>
        <v/>
      </c>
      <c r="C61" s="185"/>
    </row>
    <row r="62" spans="1:3" x14ac:dyDescent="0.25">
      <c r="A62" s="210" t="str">
        <f>IF(LEFT(TYP_A_B,1)="A",IF(ISBLANK(Parameter_A!A62),"",Parameter_A!A62),IF(LEFT(TYP_A_B,1)="B",IF(ISBLANK(Parameter_B!A62),"",Parameter_B!A62),""))</f>
        <v/>
      </c>
      <c r="B62" s="247" t="str">
        <f>IF(LEFT(TYP_A_B,1)="A",IF(ISBLANK(Parameter_A!B62),"",Parameter_A!B62),IF(LEFT(TYP_A_B,1)="B",IF(ISBLANK(Parameter_B!B62),"",Parameter_B!B62),""))</f>
        <v/>
      </c>
    </row>
    <row r="63" spans="1:3" x14ac:dyDescent="0.25">
      <c r="A63" s="210" t="str">
        <f>IF(LEFT(TYP_A_B,1)="A",IF(ISBLANK(Parameter_A!A63),"",Parameter_A!A63),IF(LEFT(TYP_A_B,1)="B",IF(ISBLANK(Parameter_B!A63),"",Parameter_B!A63),""))</f>
        <v/>
      </c>
      <c r="B63" s="247" t="str">
        <f>IF(LEFT(TYP_A_B,1)="A",IF(ISBLANK(Parameter_A!B63),"",Parameter_A!B63),IF(LEFT(TYP_A_B,1)="B",IF(ISBLANK(Parameter_B!B63),"",Parameter_B!B63),""))</f>
        <v/>
      </c>
    </row>
    <row r="64" spans="1:3" x14ac:dyDescent="0.25">
      <c r="A64" s="210" t="str">
        <f>IF(LEFT(TYP_A_B,1)="A",IF(ISBLANK(Parameter_A!A64),"",Parameter_A!A64),IF(LEFT(TYP_A_B,1)="B",IF(ISBLANK(Parameter_B!A64),"",Parameter_B!A64),""))</f>
        <v/>
      </c>
      <c r="B64" s="247" t="str">
        <f>IF(LEFT(TYP_A_B,1)="A",IF(ISBLANK(Parameter_A!B64),"",Parameter_A!B64),IF(LEFT(TYP_A_B,1)="B",IF(ISBLANK(Parameter_B!B64),"",Parameter_B!B64),""))</f>
        <v/>
      </c>
    </row>
    <row r="65" spans="1:3" x14ac:dyDescent="0.25">
      <c r="A65" s="210" t="str">
        <f>IF(LEFT(TYP_A_B,1)="A",IF(ISBLANK(Parameter_A!A65),"",Parameter_A!A65),IF(LEFT(TYP_A_B,1)="B",IF(ISBLANK(Parameter_B!A65),"",Parameter_B!A65),""))</f>
        <v/>
      </c>
      <c r="B65" s="247" t="str">
        <f>IF(LEFT(TYP_A_B,1)="A",IF(ISBLANK(Parameter_A!B65),"",Parameter_A!B65),IF(LEFT(TYP_A_B,1)="B",IF(ISBLANK(Parameter_B!B65),"",Parameter_B!B65),""))</f>
        <v/>
      </c>
    </row>
    <row r="66" spans="1:3" x14ac:dyDescent="0.25">
      <c r="A66" s="210" t="str">
        <f>IF(LEFT(TYP_A_B,1)="A",IF(ISBLANK(Parameter_A!A66),"",Parameter_A!A66),IF(LEFT(TYP_A_B,1)="B",IF(ISBLANK(Parameter_B!A66),"",Parameter_B!A66),""))</f>
        <v/>
      </c>
      <c r="B66" s="209" t="str">
        <f>IF(LEFT(TYP_A_B,1)="A",IF(ISBLANK(Parameter_A!B66),"",Parameter_A!B66),IF(LEFT(TYP_A_B,1)="B",IF(ISBLANK(Parameter_B!B66),"",Parameter_B!B66),""))</f>
        <v/>
      </c>
      <c r="C66" s="185"/>
    </row>
    <row r="67" spans="1:3" x14ac:dyDescent="0.25">
      <c r="A67" s="206" t="str">
        <f>IF(LEFT(TYP_A_B,1)="A",IF(ISBLANK(Parameter_A!A67),"",Parameter_A!A67),IF(LEFT(TYP_A_B,1)="B",IF(ISBLANK(Parameter_B!A67),"",Parameter_B!A67),""))</f>
        <v/>
      </c>
      <c r="B67" s="247" t="str">
        <f>IF(LEFT(TYP_A_B,1)="A",IF(ISBLANK(Parameter_A!B67),"",Parameter_A!B67),IF(LEFT(TYP_A_B,1)="B",IF(ISBLANK(Parameter_B!B67),"",Parameter_B!B67),""))</f>
        <v/>
      </c>
    </row>
    <row r="68" spans="1:3" x14ac:dyDescent="0.25">
      <c r="A68" s="206" t="str">
        <f>IF(LEFT(TYP_A_B,1)="A",IF(ISBLANK(Parameter_A!A68),"",Parameter_A!A68),IF(LEFT(TYP_A_B,1)="B",IF(ISBLANK(Parameter_B!A68),"",Parameter_B!A68),""))</f>
        <v/>
      </c>
      <c r="B68" s="247" t="str">
        <f>IF(LEFT(TYP_A_B,1)="A",IF(ISBLANK(Parameter_A!B68),"",Parameter_A!B68),IF(LEFT(TYP_A_B,1)="B",IF(ISBLANK(Parameter_B!B68),"",Parameter_B!B68),""))</f>
        <v/>
      </c>
    </row>
    <row r="69" spans="1:3" x14ac:dyDescent="0.25">
      <c r="A69" s="206" t="str">
        <f>IF(LEFT(TYP_A_B,1)="A",IF(ISBLANK(Parameter_A!A69),"",Parameter_A!A69),IF(LEFT(TYP_A_B,1)="B",IF(ISBLANK(Parameter_B!A69),"",Parameter_B!A69),""))</f>
        <v/>
      </c>
      <c r="B69" s="247" t="str">
        <f>IF(LEFT(TYP_A_B,1)="A",IF(ISBLANK(Parameter_A!B69),"",Parameter_A!B69),IF(LEFT(TYP_A_B,1)="B",IF(ISBLANK(Parameter_B!B69),"",Parameter_B!B69),""))</f>
        <v/>
      </c>
    </row>
    <row r="70" spans="1:3" x14ac:dyDescent="0.25">
      <c r="A70" s="206" t="str">
        <f>IF(LEFT(TYP_A_B,1)="A",IF(ISBLANK(Parameter_A!A70),"",Parameter_A!A70),IF(LEFT(TYP_A_B,1)="B",IF(ISBLANK(Parameter_B!A70),"",Parameter_B!A70),""))</f>
        <v/>
      </c>
      <c r="B70" s="247" t="str">
        <f>IF(LEFT(TYP_A_B,1)="A",IF(ISBLANK(Parameter_A!B70),"",Parameter_A!B70),IF(LEFT(TYP_A_B,1)="B",IF(ISBLANK(Parameter_B!B70),"",Parameter_B!B70),""))</f>
        <v/>
      </c>
    </row>
    <row r="71" spans="1:3" x14ac:dyDescent="0.25">
      <c r="A71" s="206" t="str">
        <f>IF(LEFT(TYP_A_B,1)="A",IF(ISBLANK(Parameter_A!A71),"",Parameter_A!A71),IF(LEFT(TYP_A_B,1)="B",IF(ISBLANK(Parameter_B!A71),"",Parameter_B!A71),""))</f>
        <v/>
      </c>
      <c r="B71" s="209" t="str">
        <f>IF(LEFT(TYP_A_B,1)="A",IF(ISBLANK(Parameter_A!B71),"",Parameter_A!B71),IF(LEFT(TYP_A_B,1)="B",IF(ISBLANK(Parameter_B!B71),"",Parameter_B!B71),""))</f>
        <v/>
      </c>
      <c r="C71" s="185"/>
    </row>
    <row r="72" spans="1:3" x14ac:dyDescent="0.25">
      <c r="A72" s="206" t="str">
        <f>IF(LEFT(TYP_A_B,1)="A",IF(ISBLANK(Parameter_A!A72),"",Parameter_A!A72),IF(LEFT(TYP_A_B,1)="B",IF(ISBLANK(Parameter_B!A72),"",Parameter_B!A72),""))</f>
        <v/>
      </c>
      <c r="B72" s="247" t="str">
        <f>IF(LEFT(TYP_A_B,1)="A",IF(ISBLANK(Parameter_A!B72),"",Parameter_A!B72),IF(LEFT(TYP_A_B,1)="B",IF(ISBLANK(Parameter_B!B72),"",Parameter_B!B72),""))</f>
        <v/>
      </c>
    </row>
    <row r="73" spans="1:3" x14ac:dyDescent="0.25">
      <c r="A73" s="206" t="str">
        <f>IF(LEFT(TYP_A_B,1)="A",IF(ISBLANK(Parameter_A!A73),"",Parameter_A!A73),IF(LEFT(TYP_A_B,1)="B",IF(ISBLANK(Parameter_B!A73),"",Parameter_B!A73),""))</f>
        <v/>
      </c>
      <c r="B73" s="247" t="str">
        <f>IF(LEFT(TYP_A_B,1)="A",IF(ISBLANK(Parameter_A!B73),"",Parameter_A!B73),IF(LEFT(TYP_A_B,1)="B",IF(ISBLANK(Parameter_B!B73),"",Parameter_B!B73),""))</f>
        <v/>
      </c>
    </row>
    <row r="74" spans="1:3" x14ac:dyDescent="0.25">
      <c r="A74" s="206" t="str">
        <f>IF(LEFT(TYP_A_B,1)="A",IF(ISBLANK(Parameter_A!A74),"",Parameter_A!A74),IF(LEFT(TYP_A_B,1)="B",IF(ISBLANK(Parameter_B!A74),"",Parameter_B!A74),""))</f>
        <v/>
      </c>
      <c r="B74" s="247" t="str">
        <f>IF(LEFT(TYP_A_B,1)="A",IF(ISBLANK(Parameter_A!B74),"",Parameter_A!B74),IF(LEFT(TYP_A_B,1)="B",IF(ISBLANK(Parameter_B!B74),"",Parameter_B!B74),""))</f>
        <v/>
      </c>
    </row>
    <row r="75" spans="1:3" x14ac:dyDescent="0.25">
      <c r="A75" s="206" t="str">
        <f>IF(LEFT(TYP_A_B,1)="A",IF(ISBLANK(Parameter_A!A75),"",Parameter_A!A75),IF(LEFT(TYP_A_B,1)="B",IF(ISBLANK(Parameter_B!A75),"",Parameter_B!A75),""))</f>
        <v/>
      </c>
      <c r="B75" s="247" t="str">
        <f>IF(LEFT(TYP_A_B,1)="A",IF(ISBLANK(Parameter_A!B75),"",Parameter_A!B75),IF(LEFT(TYP_A_B,1)="B",IF(ISBLANK(Parameter_B!B75),"",Parameter_B!B75),""))</f>
        <v/>
      </c>
    </row>
    <row r="76" spans="1:3" x14ac:dyDescent="0.25">
      <c r="A76" s="206" t="str">
        <f>IF(LEFT(TYP_A_B,1)="A",IF(ISBLANK(Parameter_A!A76),"",Parameter_A!A76),IF(LEFT(TYP_A_B,1)="B",IF(ISBLANK(Parameter_B!A76),"",Parameter_B!A76),""))</f>
        <v/>
      </c>
      <c r="B76" s="209" t="str">
        <f>IF(LEFT(TYP_A_B,1)="A",IF(ISBLANK(Parameter_A!B76),"",Parameter_A!B76),IF(LEFT(TYP_A_B,1)="B",IF(ISBLANK(Parameter_B!B76),"",Parameter_B!B76),""))</f>
        <v/>
      </c>
      <c r="C76" s="185"/>
    </row>
    <row r="77" spans="1:3" x14ac:dyDescent="0.25">
      <c r="A77" s="206" t="str">
        <f>IF(LEFT(TYP_A_B,1)="A",IF(ISBLANK(Parameter_A!A77),"",Parameter_A!A77),IF(LEFT(TYP_A_B,1)="B",IF(ISBLANK(Parameter_B!A77),"",Parameter_B!A77),""))</f>
        <v/>
      </c>
      <c r="B77" s="247" t="str">
        <f>IF(LEFT(TYP_A_B,1)="A",IF(ISBLANK(Parameter_A!B77),"",Parameter_A!B77),IF(LEFT(TYP_A_B,1)="B",IF(ISBLANK(Parameter_B!B77),"",Parameter_B!B77),""))</f>
        <v/>
      </c>
    </row>
    <row r="78" spans="1:3" x14ac:dyDescent="0.25">
      <c r="A78" s="206" t="str">
        <f>IF(LEFT(TYP_A_B,1)="A",IF(ISBLANK(Parameter_A!A78),"",Parameter_A!A78),IF(LEFT(TYP_A_B,1)="B",IF(ISBLANK(Parameter_B!A78),"",Parameter_B!A78),""))</f>
        <v/>
      </c>
      <c r="B78" s="247" t="str">
        <f>IF(LEFT(TYP_A_B,1)="A",IF(ISBLANK(Parameter_A!B78),"",Parameter_A!B78),IF(LEFT(TYP_A_B,1)="B",IF(ISBLANK(Parameter_B!B78),"",Parameter_B!B78),""))</f>
        <v/>
      </c>
    </row>
    <row r="79" spans="1:3" x14ac:dyDescent="0.25">
      <c r="A79" s="206" t="str">
        <f>IF(LEFT(TYP_A_B,1)="A",IF(ISBLANK(Parameter_A!A79),"",Parameter_A!A79),IF(LEFT(TYP_A_B,1)="B",IF(ISBLANK(Parameter_B!A79),"",Parameter_B!A79),""))</f>
        <v/>
      </c>
      <c r="B79" s="247" t="str">
        <f>IF(LEFT(TYP_A_B,1)="A",IF(ISBLANK(Parameter_A!B79),"",Parameter_A!B79),IF(LEFT(TYP_A_B,1)="B",IF(ISBLANK(Parameter_B!B79),"",Parameter_B!B79),""))</f>
        <v/>
      </c>
    </row>
    <row r="80" spans="1:3" x14ac:dyDescent="0.25">
      <c r="A80" s="206" t="str">
        <f>IF(LEFT(TYP_A_B,1)="A",IF(ISBLANK(Parameter_A!A80),"",Parameter_A!A80),IF(LEFT(TYP_A_B,1)="B",IF(ISBLANK(Parameter_B!A80),"",Parameter_B!A80),""))</f>
        <v/>
      </c>
      <c r="B80" s="247" t="str">
        <f>IF(LEFT(TYP_A_B,1)="A",IF(ISBLANK(Parameter_A!B80),"",Parameter_A!B80),IF(LEFT(TYP_A_B,1)="B",IF(ISBLANK(Parameter_B!B80),"",Parameter_B!B80),""))</f>
        <v/>
      </c>
    </row>
  </sheetData>
  <sheetProtection algorithmName="SHA-512" hashValue="B8ECZodFxbi2u5IQxcNJmEHluvHYCRZg5Am7HAugaIV8jWIDk5PI+iXmdx1lf3EnhiTTB/e1JUTpWD5FnhZ9dA==" saltValue="48dYqw3tWv6K/BFJuu3Ftg==" spinCount="100000" sheet="1" objects="1" scenarios="1"/>
  <dataValidations count="1">
    <dataValidation type="textLength" allowBlank="1" showErrorMessage="1" error="bitte nur ein Zeichen (a-z) erfassen_x000a_" sqref="A9:A17" xr:uid="{8CDB42CF-C844-4A13-83C5-90F99E8BEE55}">
      <formula1>0</formula1>
      <formula2>1</formula2>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CA40-586B-44B0-A7CC-67BCAB3B57B3}">
  <sheetPr codeName="Tabelle4"/>
  <dimension ref="A1:O67"/>
  <sheetViews>
    <sheetView topLeftCell="A54" workbookViewId="0">
      <selection activeCell="I73" sqref="I73"/>
    </sheetView>
  </sheetViews>
  <sheetFormatPr baseColWidth="10" defaultColWidth="11.44140625" defaultRowHeight="13.2" x14ac:dyDescent="0.25"/>
  <cols>
    <col min="1" max="1" width="7.5546875" style="153" customWidth="1"/>
    <col min="2" max="2" width="19.33203125" style="153" customWidth="1"/>
    <col min="3" max="5" width="11.6640625" style="153" customWidth="1"/>
    <col min="6" max="6" width="11.44140625" style="153"/>
    <col min="7" max="7" width="7.6640625" style="153" customWidth="1"/>
    <col min="8" max="8" width="21.33203125" style="153" customWidth="1"/>
    <col min="9" max="11" width="11.6640625" style="153" customWidth="1"/>
    <col min="12" max="12" width="3.5546875" style="153" customWidth="1"/>
    <col min="13" max="16384" width="11.44140625" style="153"/>
  </cols>
  <sheetData>
    <row r="1" spans="1:13" x14ac:dyDescent="0.25">
      <c r="A1" s="152" t="str">
        <f>'Projektkosten-Angebote'!O1</f>
        <v xml:space="preserve">Preisangemessenheitstabelle Typ  vom: </v>
      </c>
    </row>
    <row r="2" spans="1:13" x14ac:dyDescent="0.25">
      <c r="A2" s="152" t="str">
        <f>'Projektkosten-Angebote'!O2</f>
        <v>Bewerber:in/Betreiber:in (Keine Angabe zur Vorsteuerabzugsberechtigung):</v>
      </c>
    </row>
    <row r="3" spans="1:13" x14ac:dyDescent="0.25">
      <c r="A3" s="152" t="str">
        <f>'Projektkosten-Angebote'!O3</f>
        <v>Dateivorlage Version: 7,00</v>
      </c>
    </row>
    <row r="4" spans="1:13" x14ac:dyDescent="0.25">
      <c r="A4" s="154"/>
    </row>
    <row r="5" spans="1:13" x14ac:dyDescent="0.25">
      <c r="A5" s="155" t="s">
        <v>149</v>
      </c>
      <c r="G5" s="155" t="s">
        <v>157</v>
      </c>
    </row>
    <row r="7" spans="1:13" x14ac:dyDescent="0.25">
      <c r="A7" s="156"/>
      <c r="B7" s="157" t="s">
        <v>121</v>
      </c>
      <c r="C7" s="157" t="s">
        <v>122</v>
      </c>
      <c r="D7" s="157" t="s">
        <v>141</v>
      </c>
      <c r="E7" s="158" t="s">
        <v>142</v>
      </c>
      <c r="G7" s="156"/>
      <c r="H7" s="157" t="s">
        <v>121</v>
      </c>
      <c r="I7" s="157" t="s">
        <v>175</v>
      </c>
      <c r="J7" s="157" t="s">
        <v>141</v>
      </c>
      <c r="K7" s="158" t="s">
        <v>142</v>
      </c>
      <c r="L7" s="156"/>
      <c r="M7" s="159" t="s">
        <v>176</v>
      </c>
    </row>
    <row r="8" spans="1:13" x14ac:dyDescent="0.25">
      <c r="A8" s="181" t="s">
        <v>125</v>
      </c>
      <c r="B8" s="153" t="s">
        <v>126</v>
      </c>
      <c r="C8" s="161">
        <f t="shared" ref="C8:C14" ca="1" si="0">SUMIF(Kostentabelle_Kunde_angegeben,A8,Kosten_Kunde_angegeben)</f>
        <v>0</v>
      </c>
      <c r="D8" s="161">
        <f>IF(ISBLANK(Vorsteuerabzug_j_n),0,IF(Vorsteuerabzug_j_n="nein",2100000*1.2,2100000))</f>
        <v>0</v>
      </c>
      <c r="E8" s="161">
        <f ca="1">IF(C8&gt;D8,D8,C8)</f>
        <v>0</v>
      </c>
      <c r="G8" s="160" t="s">
        <v>125</v>
      </c>
      <c r="H8" s="153" t="s">
        <v>126</v>
      </c>
      <c r="I8" s="161">
        <f t="shared" ref="I8:I14" ca="1" si="1">SUMIF(Kostentabelle_aws_geprueft,G8,Kosten_aws_geprueft)</f>
        <v>0</v>
      </c>
      <c r="J8" s="161">
        <f>D8</f>
        <v>0</v>
      </c>
      <c r="K8" s="161">
        <f ca="1">IF(I8&gt;J8,J8,I8)</f>
        <v>0</v>
      </c>
      <c r="M8" s="162">
        <f ca="1">E8-K8</f>
        <v>0</v>
      </c>
    </row>
    <row r="9" spans="1:13" x14ac:dyDescent="0.25">
      <c r="A9" s="182" t="s">
        <v>123</v>
      </c>
      <c r="B9" s="153" t="s">
        <v>124</v>
      </c>
      <c r="C9" s="161">
        <f t="shared" ca="1" si="0"/>
        <v>0</v>
      </c>
      <c r="D9" s="161">
        <f>IF(ISBLANK(Vorsteuerabzug_j_n),0,IF(Vorsteuerabzug_j_n="nein",300000*1.2,300000))</f>
        <v>0</v>
      </c>
      <c r="E9" s="161">
        <f ca="1">IF(C9&gt;D9,D9,C9)</f>
        <v>0</v>
      </c>
      <c r="G9" s="160" t="s">
        <v>123</v>
      </c>
      <c r="H9" s="153" t="s">
        <v>124</v>
      </c>
      <c r="I9" s="161">
        <f t="shared" ca="1" si="1"/>
        <v>0</v>
      </c>
      <c r="J9" s="161">
        <f t="shared" ref="J9:J13" si="2">D9</f>
        <v>0</v>
      </c>
      <c r="K9" s="161">
        <f ca="1">IF(I9&gt;J9,J9,I9)</f>
        <v>0</v>
      </c>
      <c r="M9" s="162">
        <f t="shared" ref="M9:M15" ca="1" si="3">E9-K9</f>
        <v>0</v>
      </c>
    </row>
    <row r="10" spans="1:13" x14ac:dyDescent="0.25">
      <c r="A10" s="181" t="s">
        <v>127</v>
      </c>
      <c r="B10" s="153" t="s">
        <v>128</v>
      </c>
      <c r="C10" s="161">
        <f t="shared" ca="1" si="0"/>
        <v>0</v>
      </c>
      <c r="D10" s="161">
        <f>IF(ISBLANK(Vorsteuerabzug_j_n),0,IF(Vorsteuerabzug_j_n="nein",20000*1.2,20000))</f>
        <v>0</v>
      </c>
      <c r="E10" s="161">
        <f ca="1">IF(C10&gt;D10,D10,C10)</f>
        <v>0</v>
      </c>
      <c r="G10" s="160" t="s">
        <v>127</v>
      </c>
      <c r="H10" s="153" t="s">
        <v>128</v>
      </c>
      <c r="I10" s="161">
        <f t="shared" ca="1" si="1"/>
        <v>0</v>
      </c>
      <c r="J10" s="161">
        <f t="shared" si="2"/>
        <v>0</v>
      </c>
      <c r="K10" s="161">
        <f ca="1">IF(I10&gt;J10,J10,I10)</f>
        <v>0</v>
      </c>
      <c r="M10" s="162">
        <f t="shared" ca="1" si="3"/>
        <v>0</v>
      </c>
    </row>
    <row r="11" spans="1:13" x14ac:dyDescent="0.25">
      <c r="A11" s="160" t="s">
        <v>129</v>
      </c>
      <c r="B11" s="153" t="s">
        <v>130</v>
      </c>
      <c r="C11" s="161">
        <f t="shared" ca="1" si="0"/>
        <v>0</v>
      </c>
      <c r="D11" s="161">
        <f>IF(ISBLANK(Vorsteuerabzug_j_n),0,IF(Vorsteuerabzug_j_n="nein",100000*1.2,100000))</f>
        <v>0</v>
      </c>
      <c r="E11" s="161">
        <f ca="1">IF(C11&gt;D11,D11,C11)</f>
        <v>0</v>
      </c>
      <c r="G11" s="160" t="s">
        <v>129</v>
      </c>
      <c r="H11" s="153" t="s">
        <v>130</v>
      </c>
      <c r="I11" s="161">
        <f t="shared" ca="1" si="1"/>
        <v>0</v>
      </c>
      <c r="J11" s="161">
        <f t="shared" si="2"/>
        <v>0</v>
      </c>
      <c r="K11" s="161">
        <f ca="1">IF(I11&gt;J11,J11,I11)</f>
        <v>0</v>
      </c>
      <c r="M11" s="162">
        <f t="shared" ca="1" si="3"/>
        <v>0</v>
      </c>
    </row>
    <row r="12" spans="1:13" x14ac:dyDescent="0.25">
      <c r="A12" s="160" t="s">
        <v>131</v>
      </c>
      <c r="B12" s="153" t="s">
        <v>132</v>
      </c>
      <c r="C12" s="161">
        <f t="shared" ca="1" si="0"/>
        <v>0</v>
      </c>
      <c r="D12" s="163"/>
      <c r="E12" s="161">
        <f ca="1">C12</f>
        <v>0</v>
      </c>
      <c r="G12" s="160" t="s">
        <v>131</v>
      </c>
      <c r="H12" s="153" t="s">
        <v>132</v>
      </c>
      <c r="I12" s="161">
        <f t="shared" ca="1" si="1"/>
        <v>0</v>
      </c>
      <c r="J12" s="163"/>
      <c r="K12" s="161">
        <f ca="1">I12</f>
        <v>0</v>
      </c>
      <c r="M12" s="162">
        <f t="shared" ca="1" si="3"/>
        <v>0</v>
      </c>
    </row>
    <row r="13" spans="1:13" x14ac:dyDescent="0.25">
      <c r="A13" s="160" t="s">
        <v>133</v>
      </c>
      <c r="B13" s="153" t="s">
        <v>134</v>
      </c>
      <c r="C13" s="161">
        <f t="shared" ca="1" si="0"/>
        <v>0</v>
      </c>
      <c r="D13" s="161">
        <f>IF(ISBLANK(Vorsteuerabzug_j_n),0,IF(Vorsteuerabzug_j_n="nein",20000*1.2,20000))</f>
        <v>0</v>
      </c>
      <c r="E13" s="161">
        <f ca="1">IF(C13&gt;D13,D13,C13)</f>
        <v>0</v>
      </c>
      <c r="G13" s="160" t="s">
        <v>133</v>
      </c>
      <c r="H13" s="153" t="s">
        <v>134</v>
      </c>
      <c r="I13" s="161">
        <f t="shared" ca="1" si="1"/>
        <v>0</v>
      </c>
      <c r="J13" s="161">
        <f t="shared" si="2"/>
        <v>0</v>
      </c>
      <c r="K13" s="161">
        <f ca="1">IF(I13&gt;J13,J13,I13)</f>
        <v>0</v>
      </c>
      <c r="M13" s="162">
        <f t="shared" ca="1" si="3"/>
        <v>0</v>
      </c>
    </row>
    <row r="14" spans="1:13" x14ac:dyDescent="0.25">
      <c r="A14" s="164" t="s">
        <v>135</v>
      </c>
      <c r="B14" s="156" t="s">
        <v>136</v>
      </c>
      <c r="C14" s="165">
        <f t="shared" ca="1" si="0"/>
        <v>0</v>
      </c>
      <c r="D14" s="165">
        <f>IF(ISBLANK(Vorsteuerabzug_j_n),0, ROUNDDOWN(E8*0.1,0))</f>
        <v>0</v>
      </c>
      <c r="E14" s="165">
        <f ca="1">IF(C14&gt;D14,D14,C14)</f>
        <v>0</v>
      </c>
      <c r="G14" s="164" t="s">
        <v>135</v>
      </c>
      <c r="H14" s="156" t="s">
        <v>136</v>
      </c>
      <c r="I14" s="165">
        <f t="shared" ca="1" si="1"/>
        <v>0</v>
      </c>
      <c r="J14" s="165">
        <f ca="1">ROUNDDOWN(K8*0.1,0)</f>
        <v>0</v>
      </c>
      <c r="K14" s="165">
        <f ca="1">IF(I14&gt;J14,J14,I14)</f>
        <v>0</v>
      </c>
      <c r="L14" s="156"/>
      <c r="M14" s="166">
        <f t="shared" ca="1" si="3"/>
        <v>0</v>
      </c>
    </row>
    <row r="15" spans="1:13" x14ac:dyDescent="0.25">
      <c r="B15" s="167" t="s">
        <v>137</v>
      </c>
      <c r="C15" s="161">
        <f ca="1">SUM(C8:C14)</f>
        <v>0</v>
      </c>
      <c r="D15" s="161"/>
      <c r="E15" s="161">
        <f ca="1">SUM(E8:E14)</f>
        <v>0</v>
      </c>
      <c r="H15" s="167" t="s">
        <v>137</v>
      </c>
      <c r="I15" s="161">
        <f ca="1">SUM(I8:I14)</f>
        <v>0</v>
      </c>
      <c r="J15" s="161"/>
      <c r="K15" s="161">
        <f ca="1">SUM(K8:K14)</f>
        <v>0</v>
      </c>
      <c r="M15" s="162">
        <f t="shared" ca="1" si="3"/>
        <v>0</v>
      </c>
    </row>
    <row r="16" spans="1:13" x14ac:dyDescent="0.25">
      <c r="B16" s="167" t="s">
        <v>146</v>
      </c>
      <c r="C16" s="161"/>
      <c r="D16" s="168">
        <v>20000</v>
      </c>
      <c r="E16" s="161"/>
      <c r="H16" s="167" t="s">
        <v>146</v>
      </c>
      <c r="I16" s="161"/>
      <c r="J16" s="169">
        <f>D16</f>
        <v>20000</v>
      </c>
      <c r="K16" s="161"/>
      <c r="M16" s="170"/>
    </row>
    <row r="17" spans="1:15" x14ac:dyDescent="0.25">
      <c r="B17" s="167" t="s">
        <v>145</v>
      </c>
      <c r="C17" s="161"/>
      <c r="D17" s="168">
        <v>3200000</v>
      </c>
      <c r="E17" s="161"/>
      <c r="H17" s="167" t="s">
        <v>145</v>
      </c>
      <c r="I17" s="161"/>
      <c r="J17" s="169">
        <f>D17</f>
        <v>3200000</v>
      </c>
      <c r="K17" s="161"/>
      <c r="M17" s="170"/>
    </row>
    <row r="18" spans="1:15" x14ac:dyDescent="0.25">
      <c r="B18" s="167" t="s">
        <v>144</v>
      </c>
      <c r="C18" s="161"/>
      <c r="D18" s="168"/>
      <c r="E18" s="161">
        <f ca="1">IF(E15&lt;D16,0,IF(E15&gt;D17,D17,E15))</f>
        <v>0</v>
      </c>
      <c r="H18" s="167" t="s">
        <v>144</v>
      </c>
      <c r="I18" s="161"/>
      <c r="J18" s="168"/>
      <c r="K18" s="161">
        <f ca="1">IF(K15&lt;J16,0,IF(K15&gt;J17,J17,K15))</f>
        <v>0</v>
      </c>
      <c r="M18" s="162">
        <f t="shared" ref="M18:M19" ca="1" si="4">E18-K18</f>
        <v>0</v>
      </c>
    </row>
    <row r="19" spans="1:15" x14ac:dyDescent="0.25">
      <c r="B19" s="167" t="s">
        <v>148</v>
      </c>
      <c r="C19" s="171"/>
      <c r="D19" s="172">
        <v>0.5</v>
      </c>
      <c r="E19" s="161">
        <f ca="1">E18*D19</f>
        <v>0</v>
      </c>
      <c r="H19" s="167" t="s">
        <v>148</v>
      </c>
      <c r="I19" s="171"/>
      <c r="J19" s="172">
        <v>0.5</v>
      </c>
      <c r="K19" s="161">
        <f ca="1">K18*J19</f>
        <v>0</v>
      </c>
      <c r="L19" s="167"/>
      <c r="M19" s="162">
        <f t="shared" ca="1" si="4"/>
        <v>0</v>
      </c>
      <c r="N19" s="173"/>
      <c r="O19" s="162"/>
    </row>
    <row r="20" spans="1:15" x14ac:dyDescent="0.25">
      <c r="B20" s="167"/>
      <c r="D20" s="174"/>
      <c r="E20" s="162"/>
      <c r="L20" s="167"/>
      <c r="M20" s="162"/>
      <c r="N20" s="173"/>
      <c r="O20" s="162"/>
    </row>
    <row r="21" spans="1:15" x14ac:dyDescent="0.25">
      <c r="A21" s="155" t="s">
        <v>150</v>
      </c>
    </row>
    <row r="22" spans="1:15" x14ac:dyDescent="0.25">
      <c r="B22" s="167"/>
      <c r="D22" s="174"/>
      <c r="E22" s="162"/>
      <c r="L22" s="167"/>
      <c r="M22" s="162"/>
      <c r="N22" s="173"/>
      <c r="O22" s="162"/>
    </row>
    <row r="23" spans="1:15" x14ac:dyDescent="0.25">
      <c r="B23" s="175" t="s">
        <v>143</v>
      </c>
      <c r="D23" s="174"/>
      <c r="E23" s="162"/>
      <c r="L23" s="167"/>
      <c r="M23" s="162"/>
      <c r="N23" s="173"/>
      <c r="O23" s="162"/>
    </row>
    <row r="24" spans="1:15" x14ac:dyDescent="0.25">
      <c r="B24" s="167"/>
      <c r="D24" s="174"/>
      <c r="E24" s="162"/>
      <c r="L24" s="167"/>
      <c r="M24" s="162"/>
      <c r="N24" s="173"/>
      <c r="O24" s="162"/>
    </row>
    <row r="25" spans="1:15" x14ac:dyDescent="0.25">
      <c r="B25" s="153" t="s">
        <v>100</v>
      </c>
      <c r="L25" s="167"/>
      <c r="N25" s="174"/>
      <c r="O25" s="162"/>
    </row>
    <row r="26" spans="1:15" x14ac:dyDescent="0.25">
      <c r="B26" s="153" t="s">
        <v>101</v>
      </c>
      <c r="I26" s="153">
        <v>20000</v>
      </c>
    </row>
    <row r="27" spans="1:15" x14ac:dyDescent="0.25">
      <c r="B27" s="153" t="s">
        <v>102</v>
      </c>
      <c r="I27" s="153">
        <f>I26*1.2</f>
        <v>24000</v>
      </c>
    </row>
    <row r="28" spans="1:15" x14ac:dyDescent="0.25">
      <c r="B28" s="153" t="s">
        <v>103</v>
      </c>
    </row>
    <row r="29" spans="1:15" x14ac:dyDescent="0.25">
      <c r="A29" s="179" t="s">
        <v>125</v>
      </c>
      <c r="B29" s="180" t="s">
        <v>140</v>
      </c>
      <c r="C29" s="177"/>
    </row>
    <row r="31" spans="1:15" x14ac:dyDescent="0.25">
      <c r="B31" s="153" t="s">
        <v>104</v>
      </c>
    </row>
    <row r="32" spans="1:15" x14ac:dyDescent="0.25">
      <c r="B32" s="153" t="s">
        <v>105</v>
      </c>
    </row>
    <row r="33" spans="1:3" x14ac:dyDescent="0.25">
      <c r="B33" s="153" t="s">
        <v>106</v>
      </c>
    </row>
    <row r="34" spans="1:3" x14ac:dyDescent="0.25">
      <c r="A34" s="176" t="s">
        <v>123</v>
      </c>
      <c r="B34" s="177" t="s">
        <v>124</v>
      </c>
      <c r="C34" s="177"/>
    </row>
    <row r="36" spans="1:3" x14ac:dyDescent="0.25">
      <c r="B36" s="153" t="s">
        <v>107</v>
      </c>
    </row>
    <row r="37" spans="1:3" x14ac:dyDescent="0.25">
      <c r="B37" s="153" t="s">
        <v>108</v>
      </c>
    </row>
    <row r="38" spans="1:3" x14ac:dyDescent="0.25">
      <c r="A38" s="176" t="s">
        <v>135</v>
      </c>
      <c r="B38" s="177" t="s">
        <v>136</v>
      </c>
    </row>
    <row r="40" spans="1:3" x14ac:dyDescent="0.25">
      <c r="B40" s="153" t="s">
        <v>109</v>
      </c>
    </row>
    <row r="41" spans="1:3" x14ac:dyDescent="0.25">
      <c r="B41" s="153" t="s">
        <v>110</v>
      </c>
    </row>
    <row r="42" spans="1:3" x14ac:dyDescent="0.25">
      <c r="A42" s="179" t="s">
        <v>127</v>
      </c>
      <c r="B42" s="180" t="s">
        <v>128</v>
      </c>
    </row>
    <row r="44" spans="1:3" x14ac:dyDescent="0.25">
      <c r="B44" s="153" t="s">
        <v>111</v>
      </c>
    </row>
    <row r="45" spans="1:3" x14ac:dyDescent="0.25">
      <c r="B45" s="153" t="s">
        <v>112</v>
      </c>
    </row>
    <row r="46" spans="1:3" x14ac:dyDescent="0.25">
      <c r="B46" s="153" t="s">
        <v>113</v>
      </c>
    </row>
    <row r="47" spans="1:3" x14ac:dyDescent="0.25">
      <c r="B47" s="153" t="s">
        <v>114</v>
      </c>
    </row>
    <row r="48" spans="1:3" x14ac:dyDescent="0.25">
      <c r="A48" s="176" t="s">
        <v>129</v>
      </c>
      <c r="B48" s="177" t="s">
        <v>130</v>
      </c>
    </row>
    <row r="50" spans="1:2" x14ac:dyDescent="0.25">
      <c r="B50" s="153" t="s">
        <v>115</v>
      </c>
    </row>
    <row r="51" spans="1:2" x14ac:dyDescent="0.25">
      <c r="B51" s="153" t="s">
        <v>116</v>
      </c>
    </row>
    <row r="52" spans="1:2" x14ac:dyDescent="0.25">
      <c r="A52" s="176" t="s">
        <v>131</v>
      </c>
      <c r="B52" s="177" t="s">
        <v>132</v>
      </c>
    </row>
    <row r="54" spans="1:2" x14ac:dyDescent="0.25">
      <c r="B54" s="153" t="s">
        <v>117</v>
      </c>
    </row>
    <row r="55" spans="1:2" x14ac:dyDescent="0.25">
      <c r="B55" s="153" t="s">
        <v>118</v>
      </c>
    </row>
    <row r="56" spans="1:2" x14ac:dyDescent="0.25">
      <c r="B56" s="153" t="s">
        <v>119</v>
      </c>
    </row>
    <row r="57" spans="1:2" x14ac:dyDescent="0.25">
      <c r="B57" s="153" t="s">
        <v>120</v>
      </c>
    </row>
    <row r="58" spans="1:2" x14ac:dyDescent="0.25">
      <c r="A58" s="176" t="s">
        <v>133</v>
      </c>
      <c r="B58" s="177" t="s">
        <v>134</v>
      </c>
    </row>
    <row r="60" spans="1:2" x14ac:dyDescent="0.25">
      <c r="A60" s="177" t="s">
        <v>152</v>
      </c>
    </row>
    <row r="62" spans="1:2" x14ac:dyDescent="0.25">
      <c r="B62" s="153" t="s">
        <v>151</v>
      </c>
    </row>
    <row r="63" spans="1:2" x14ac:dyDescent="0.25">
      <c r="B63" s="153" t="s">
        <v>153</v>
      </c>
    </row>
    <row r="64" spans="1:2" x14ac:dyDescent="0.25">
      <c r="B64" s="153" t="s">
        <v>154</v>
      </c>
    </row>
    <row r="65" spans="2:2" x14ac:dyDescent="0.25">
      <c r="B65" s="153" t="s">
        <v>158</v>
      </c>
    </row>
    <row r="66" spans="2:2" x14ac:dyDescent="0.25">
      <c r="B66" s="153" t="s">
        <v>155</v>
      </c>
    </row>
    <row r="67" spans="2:2" x14ac:dyDescent="0.25">
      <c r="B67" s="153" t="s">
        <v>156</v>
      </c>
    </row>
  </sheetData>
  <sortState xmlns:xlrd2="http://schemas.microsoft.com/office/spreadsheetml/2017/richdata2" ref="J8:J14">
    <sortCondition ref="J8:J14"/>
  </sortState>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2622-DB38-4656-887A-F9EA7E930810}">
  <sheetPr codeName="Tabelle2"/>
  <dimension ref="A1:V81"/>
  <sheetViews>
    <sheetView workbookViewId="0">
      <pane ySplit="3" topLeftCell="A4" activePane="bottomLeft" state="frozen"/>
      <selection pane="bottomLeft" activeCell="B10" sqref="B10"/>
    </sheetView>
  </sheetViews>
  <sheetFormatPr baseColWidth="10" defaultColWidth="11.44140625" defaultRowHeight="13.2" x14ac:dyDescent="0.25"/>
  <cols>
    <col min="1" max="1" width="7.5546875" style="153" customWidth="1"/>
    <col min="2" max="2" width="19.109375" style="153" customWidth="1"/>
    <col min="3" max="3" width="12.6640625" style="153" customWidth="1"/>
    <col min="4" max="5" width="11.6640625" style="153" customWidth="1"/>
    <col min="6" max="6" width="12.6640625" style="153" customWidth="1"/>
    <col min="7" max="7" width="11.44140625" style="153"/>
    <col min="8" max="8" width="7.6640625" style="153" customWidth="1"/>
    <col min="9" max="9" width="21.33203125" style="153" customWidth="1"/>
    <col min="10" max="10" width="12.6640625" style="153" customWidth="1"/>
    <col min="11" max="12" width="11.6640625" style="153" customWidth="1"/>
    <col min="13" max="13" width="3.5546875" style="153" customWidth="1"/>
    <col min="14" max="16" width="11.44140625" style="153"/>
    <col min="17" max="17" width="2.88671875" style="153" hidden="1" customWidth="1"/>
    <col min="18" max="18" width="4" style="153" hidden="1" customWidth="1"/>
    <col min="19" max="22" width="2" style="153" hidden="1" customWidth="1"/>
    <col min="23" max="16384" width="11.44140625" style="153"/>
  </cols>
  <sheetData>
    <row r="1" spans="1:22" x14ac:dyDescent="0.25">
      <c r="A1" s="211" t="str">
        <f>'Projektkosten-Angebote'!O1</f>
        <v xml:space="preserve">Preisangemessenheitstabelle Typ  vom: </v>
      </c>
      <c r="B1" s="212"/>
      <c r="C1" s="212"/>
      <c r="D1" s="212"/>
      <c r="E1" s="212"/>
      <c r="F1" s="177" t="s">
        <v>282</v>
      </c>
    </row>
    <row r="2" spans="1:22" x14ac:dyDescent="0.25">
      <c r="A2" s="211" t="str">
        <f>'Projektkosten-Angebote'!O2</f>
        <v>Bewerber:in/Betreiber:in (Keine Angabe zur Vorsteuerabzugsberechtigung):</v>
      </c>
      <c r="B2" s="212"/>
      <c r="C2" s="212"/>
      <c r="D2" s="212"/>
      <c r="E2" s="212"/>
    </row>
    <row r="3" spans="1:22" x14ac:dyDescent="0.25">
      <c r="A3" s="211" t="str">
        <f>'Projektkosten-Angebote'!O3</f>
        <v>Dateivorlage Version: 7,00</v>
      </c>
      <c r="B3" s="212"/>
      <c r="C3" s="212"/>
      <c r="D3" s="212"/>
      <c r="E3" s="212"/>
    </row>
    <row r="4" spans="1:22" x14ac:dyDescent="0.25">
      <c r="A4" s="154"/>
    </row>
    <row r="5" spans="1:22" x14ac:dyDescent="0.25">
      <c r="A5" s="213" t="s">
        <v>149</v>
      </c>
      <c r="B5" s="214"/>
      <c r="C5" s="214"/>
      <c r="D5" s="214"/>
      <c r="E5" s="214"/>
      <c r="H5" s="213" t="s">
        <v>157</v>
      </c>
      <c r="I5" s="214"/>
      <c r="J5" s="214"/>
      <c r="K5" s="214"/>
      <c r="L5" s="214"/>
      <c r="M5" s="214"/>
      <c r="N5" s="214"/>
      <c r="Q5" s="153" t="s">
        <v>304</v>
      </c>
    </row>
    <row r="6" spans="1:22" x14ac:dyDescent="0.25">
      <c r="A6" s="155"/>
      <c r="H6" s="213"/>
      <c r="I6" s="214"/>
      <c r="J6" s="214"/>
      <c r="K6" s="214"/>
      <c r="L6" s="214"/>
      <c r="M6" s="214"/>
      <c r="N6" s="214"/>
    </row>
    <row r="7" spans="1:22" x14ac:dyDescent="0.25">
      <c r="A7" s="214"/>
      <c r="B7" s="214"/>
      <c r="C7" s="225" t="s">
        <v>122</v>
      </c>
      <c r="D7" s="226" t="s">
        <v>141</v>
      </c>
      <c r="E7" s="226" t="s">
        <v>141</v>
      </c>
      <c r="F7" s="214"/>
      <c r="H7" s="214"/>
      <c r="I7" s="214"/>
      <c r="J7" s="214"/>
      <c r="K7" s="230" t="s">
        <v>141</v>
      </c>
      <c r="L7" s="231" t="s">
        <v>315</v>
      </c>
      <c r="M7" s="214"/>
      <c r="N7" s="214"/>
    </row>
    <row r="8" spans="1:22" x14ac:dyDescent="0.25">
      <c r="A8" s="219"/>
      <c r="B8" s="227" t="s">
        <v>121</v>
      </c>
      <c r="C8" s="228" t="s">
        <v>299</v>
      </c>
      <c r="D8" s="228" t="s">
        <v>285</v>
      </c>
      <c r="E8" s="228" t="s">
        <v>286</v>
      </c>
      <c r="F8" s="229" t="s">
        <v>142</v>
      </c>
      <c r="H8" s="219"/>
      <c r="I8" s="227" t="s">
        <v>121</v>
      </c>
      <c r="J8" s="227" t="s">
        <v>175</v>
      </c>
      <c r="K8" s="232" t="str">
        <f>IF(Vorsteuerabzug_j_n="ja","netto","brutto")</f>
        <v>brutto</v>
      </c>
      <c r="L8" s="233" t="s">
        <v>316</v>
      </c>
      <c r="M8" s="219"/>
      <c r="N8" s="227" t="s">
        <v>176</v>
      </c>
    </row>
    <row r="9" spans="1:22" x14ac:dyDescent="0.25">
      <c r="A9" s="215" t="s">
        <v>125</v>
      </c>
      <c r="B9" s="214" t="s">
        <v>126</v>
      </c>
      <c r="C9" s="216">
        <f t="shared" ref="C9:C17" ca="1" si="0">IF(ISBLANK(A9),"",SUMIF(Kostentabelle_Kunde_angegeben,A9,Kosten_Kunde_angegeben))</f>
        <v>0</v>
      </c>
      <c r="D9" s="217"/>
      <c r="E9" s="217"/>
      <c r="F9" s="216">
        <f t="shared" ref="F9:F17" si="1">IF(ISBLANK(A9),"",IF(OR(ISBLANK(Vorsteuerabzug_j_n),ISBLANK(TYP_A_B)),0,IF(ISBLANK(D9),C9,IF(C9&gt;IF(Vorsteuerabzug_j_n="ja",D9,E9),IF(Vorsteuerabzug_j_n="ja",D9,E9),C9))))</f>
        <v>0</v>
      </c>
      <c r="H9" s="234" t="str">
        <f>IF(ISBLANK(A9),"",A9)</f>
        <v>b</v>
      </c>
      <c r="I9" s="235" t="str">
        <f>IF(ISBLANK(B9),"",B9)</f>
        <v>Baukosten</v>
      </c>
      <c r="J9" s="236">
        <f t="shared" ref="J9:J17" ca="1" si="2">IF(ISBLANK(A9),"",SUMIF(Kostentabelle_aws_geprueft,H9,Kosten_aws_geprueft))</f>
        <v>0</v>
      </c>
      <c r="K9" s="236" t="str">
        <f t="shared" ref="K9:K17" si="3">IF(Vorsteuerabzug_j_n="ja",IF(ISBLANK(D9),"",D9),IF(ISBLANK(E9),"",E9))</f>
        <v/>
      </c>
      <c r="L9" s="236">
        <f ca="1">IF(J9&gt;K9,K9,J9)</f>
        <v>0</v>
      </c>
      <c r="M9" s="237"/>
      <c r="N9" s="236">
        <f t="shared" ref="N9:N15" ca="1" si="4">IF(ISBLANK(A9),"",F9-L9)</f>
        <v>0</v>
      </c>
      <c r="Q9" s="153" t="str">
        <f>IF(ISBLANK(A9),"ä",A9)</f>
        <v>b</v>
      </c>
      <c r="R9" s="153">
        <f>IF(ISBLANK(Q9),"",CODE(Q9))</f>
        <v>98</v>
      </c>
      <c r="S9" s="153">
        <f>RANK(R9,$R$9:$R$17,1)</f>
        <v>2</v>
      </c>
      <c r="T9" s="153" t="str">
        <f>IF(R9&lt;200,Q9,"")</f>
        <v>b</v>
      </c>
      <c r="U9" s="153">
        <v>1</v>
      </c>
      <c r="V9" s="153" t="str">
        <f t="shared" ref="V9:V15" si="5">IF(ISERROR(VLOOKUP(U9,$S$9:$T$17,2,FALSE)),"",VLOOKUP(U9,$S$9:$T$17,2,FALSE))</f>
        <v>a</v>
      </c>
    </row>
    <row r="10" spans="1:22" x14ac:dyDescent="0.25">
      <c r="A10" s="215" t="s">
        <v>123</v>
      </c>
      <c r="B10" s="214" t="s">
        <v>124</v>
      </c>
      <c r="C10" s="216">
        <f t="shared" ca="1" si="0"/>
        <v>0</v>
      </c>
      <c r="D10" s="217">
        <v>300000</v>
      </c>
      <c r="E10" s="217">
        <v>360000</v>
      </c>
      <c r="F10" s="216">
        <f t="shared" si="1"/>
        <v>0</v>
      </c>
      <c r="H10" s="234" t="str">
        <f t="shared" ref="H10:H17" si="6">IF(ISBLANK(A10),"",A10)</f>
        <v>a</v>
      </c>
      <c r="I10" s="235" t="str">
        <f t="shared" ref="I10:I17" si="7">IF(ISBLANK(B10),"",B10)</f>
        <v>med. Ausstattung</v>
      </c>
      <c r="J10" s="236">
        <f t="shared" ca="1" si="2"/>
        <v>0</v>
      </c>
      <c r="K10" s="236">
        <f t="shared" si="3"/>
        <v>360000</v>
      </c>
      <c r="L10" s="236">
        <f ca="1">IF(J10&gt;K10,K10,J10)</f>
        <v>0</v>
      </c>
      <c r="M10" s="237"/>
      <c r="N10" s="236">
        <f t="shared" ca="1" si="4"/>
        <v>0</v>
      </c>
      <c r="Q10" s="153" t="str">
        <f t="shared" ref="Q10:Q17" si="8">IF(ISBLANK(A10),"ä",A10)</f>
        <v>a</v>
      </c>
      <c r="R10" s="153">
        <f t="shared" ref="R10:R17" si="9">IF(ISBLANK(Q10),"",CODE(Q10))</f>
        <v>97</v>
      </c>
      <c r="S10" s="153">
        <f t="shared" ref="S10:S17" si="10">RANK(R10,$R$9:$R$17,1)</f>
        <v>1</v>
      </c>
      <c r="T10" s="153" t="str">
        <f t="shared" ref="T10:T17" si="11">IF(R10&lt;200,Q10,"")</f>
        <v>a</v>
      </c>
      <c r="U10" s="153">
        <v>2</v>
      </c>
      <c r="V10" s="153" t="str">
        <f t="shared" si="5"/>
        <v>b</v>
      </c>
    </row>
    <row r="11" spans="1:22" x14ac:dyDescent="0.25">
      <c r="A11" s="215" t="s">
        <v>127</v>
      </c>
      <c r="B11" s="214" t="s">
        <v>283</v>
      </c>
      <c r="C11" s="216">
        <f t="shared" ca="1" si="0"/>
        <v>0</v>
      </c>
      <c r="D11" s="217">
        <v>40000</v>
      </c>
      <c r="E11" s="217">
        <v>48000</v>
      </c>
      <c r="F11" s="216">
        <f t="shared" si="1"/>
        <v>0</v>
      </c>
      <c r="H11" s="234" t="str">
        <f t="shared" si="6"/>
        <v>c</v>
      </c>
      <c r="I11" s="235" t="str">
        <f t="shared" si="7"/>
        <v>Gründungsberatung</v>
      </c>
      <c r="J11" s="236">
        <f t="shared" ca="1" si="2"/>
        <v>0</v>
      </c>
      <c r="K11" s="236">
        <f t="shared" si="3"/>
        <v>48000</v>
      </c>
      <c r="L11" s="236">
        <f ca="1">IF(J11&gt;K11,K11,J11)</f>
        <v>0</v>
      </c>
      <c r="M11" s="237"/>
      <c r="N11" s="236">
        <f t="shared" ca="1" si="4"/>
        <v>0</v>
      </c>
      <c r="Q11" s="153" t="str">
        <f t="shared" si="8"/>
        <v>c</v>
      </c>
      <c r="R11" s="153">
        <f t="shared" si="9"/>
        <v>99</v>
      </c>
      <c r="S11" s="153">
        <f t="shared" si="10"/>
        <v>3</v>
      </c>
      <c r="T11" s="153" t="str">
        <f t="shared" si="11"/>
        <v>c</v>
      </c>
      <c r="U11" s="153">
        <v>3</v>
      </c>
      <c r="V11" s="153" t="str">
        <f t="shared" si="5"/>
        <v>c</v>
      </c>
    </row>
    <row r="12" spans="1:22" x14ac:dyDescent="0.25">
      <c r="A12" s="215" t="s">
        <v>290</v>
      </c>
      <c r="B12" s="214" t="s">
        <v>284</v>
      </c>
      <c r="C12" s="216">
        <f t="shared" ca="1" si="0"/>
        <v>0</v>
      </c>
      <c r="D12" s="217">
        <v>40000</v>
      </c>
      <c r="E12" s="217">
        <v>48000</v>
      </c>
      <c r="F12" s="216">
        <f t="shared" si="1"/>
        <v>0</v>
      </c>
      <c r="H12" s="234" t="str">
        <f t="shared" si="6"/>
        <v>x</v>
      </c>
      <c r="I12" s="235" t="str">
        <f t="shared" si="7"/>
        <v>Rechts-/Steuerber.</v>
      </c>
      <c r="J12" s="236">
        <f t="shared" ca="1" si="2"/>
        <v>0</v>
      </c>
      <c r="K12" s="236">
        <f t="shared" si="3"/>
        <v>48000</v>
      </c>
      <c r="L12" s="236">
        <f ca="1">IF(J12&gt;K12,K12,J12)</f>
        <v>0</v>
      </c>
      <c r="M12" s="237"/>
      <c r="N12" s="236">
        <f t="shared" ca="1" si="4"/>
        <v>0</v>
      </c>
      <c r="Q12" s="153" t="str">
        <f t="shared" si="8"/>
        <v>x</v>
      </c>
      <c r="R12" s="153">
        <f t="shared" si="9"/>
        <v>120</v>
      </c>
      <c r="S12" s="153">
        <f t="shared" si="10"/>
        <v>7</v>
      </c>
      <c r="T12" s="153" t="str">
        <f t="shared" si="11"/>
        <v>x</v>
      </c>
      <c r="U12" s="153">
        <v>4</v>
      </c>
      <c r="V12" s="153" t="str">
        <f t="shared" si="5"/>
        <v>d</v>
      </c>
    </row>
    <row r="13" spans="1:22" x14ac:dyDescent="0.25">
      <c r="A13" s="215" t="s">
        <v>129</v>
      </c>
      <c r="B13" s="214" t="s">
        <v>130</v>
      </c>
      <c r="C13" s="216">
        <f t="shared" ca="1" si="0"/>
        <v>0</v>
      </c>
      <c r="D13" s="217">
        <v>100000</v>
      </c>
      <c r="E13" s="217">
        <v>120000</v>
      </c>
      <c r="F13" s="216">
        <f t="shared" si="1"/>
        <v>0</v>
      </c>
      <c r="H13" s="234" t="str">
        <f t="shared" si="6"/>
        <v>e</v>
      </c>
      <c r="I13" s="235" t="str">
        <f t="shared" si="7"/>
        <v>sonst. Ausstattung</v>
      </c>
      <c r="J13" s="236">
        <f t="shared" ca="1" si="2"/>
        <v>0</v>
      </c>
      <c r="K13" s="236">
        <f t="shared" si="3"/>
        <v>120000</v>
      </c>
      <c r="L13" s="236">
        <f ca="1">IF(J13&gt;K13,K13,J13)</f>
        <v>0</v>
      </c>
      <c r="M13" s="237"/>
      <c r="N13" s="236">
        <f t="shared" ca="1" si="4"/>
        <v>0</v>
      </c>
      <c r="Q13" s="153" t="str">
        <f t="shared" si="8"/>
        <v>e</v>
      </c>
      <c r="R13" s="153">
        <f t="shared" si="9"/>
        <v>101</v>
      </c>
      <c r="S13" s="153">
        <f t="shared" si="10"/>
        <v>5</v>
      </c>
      <c r="T13" s="153" t="str">
        <f t="shared" si="11"/>
        <v>e</v>
      </c>
      <c r="U13" s="153">
        <v>5</v>
      </c>
      <c r="V13" s="153" t="str">
        <f t="shared" si="5"/>
        <v>e</v>
      </c>
    </row>
    <row r="14" spans="1:22" x14ac:dyDescent="0.25">
      <c r="A14" s="215" t="s">
        <v>131</v>
      </c>
      <c r="B14" s="214" t="s">
        <v>132</v>
      </c>
      <c r="C14" s="216">
        <f t="shared" ca="1" si="0"/>
        <v>0</v>
      </c>
      <c r="D14" s="217"/>
      <c r="E14" s="217"/>
      <c r="F14" s="216">
        <f t="shared" si="1"/>
        <v>0</v>
      </c>
      <c r="H14" s="234" t="str">
        <f t="shared" si="6"/>
        <v>i</v>
      </c>
      <c r="I14" s="235" t="str">
        <f t="shared" si="7"/>
        <v>Instandhaltungsaufw.</v>
      </c>
      <c r="J14" s="236">
        <f t="shared" ca="1" si="2"/>
        <v>0</v>
      </c>
      <c r="K14" s="236" t="str">
        <f t="shared" si="3"/>
        <v/>
      </c>
      <c r="L14" s="236">
        <f ca="1">J14</f>
        <v>0</v>
      </c>
      <c r="M14" s="237"/>
      <c r="N14" s="236">
        <f t="shared" ca="1" si="4"/>
        <v>0</v>
      </c>
      <c r="Q14" s="153" t="str">
        <f t="shared" si="8"/>
        <v>i</v>
      </c>
      <c r="R14" s="153">
        <f t="shared" si="9"/>
        <v>105</v>
      </c>
      <c r="S14" s="153">
        <f t="shared" si="10"/>
        <v>6</v>
      </c>
      <c r="T14" s="153" t="str">
        <f t="shared" si="11"/>
        <v>i</v>
      </c>
      <c r="U14" s="153">
        <v>6</v>
      </c>
      <c r="V14" s="153" t="str">
        <f t="shared" si="5"/>
        <v>i</v>
      </c>
    </row>
    <row r="15" spans="1:22" x14ac:dyDescent="0.25">
      <c r="A15" s="215" t="s">
        <v>133</v>
      </c>
      <c r="B15" s="214" t="s">
        <v>134</v>
      </c>
      <c r="C15" s="216">
        <f t="shared" ca="1" si="0"/>
        <v>0</v>
      </c>
      <c r="D15" s="217">
        <v>20000</v>
      </c>
      <c r="E15" s="217">
        <v>24000</v>
      </c>
      <c r="F15" s="216">
        <f t="shared" si="1"/>
        <v>0</v>
      </c>
      <c r="H15" s="234" t="str">
        <f t="shared" si="6"/>
        <v>z</v>
      </c>
      <c r="I15" s="235" t="str">
        <f t="shared" si="7"/>
        <v>Baukostenzuschuß</v>
      </c>
      <c r="J15" s="236">
        <f t="shared" ca="1" si="2"/>
        <v>0</v>
      </c>
      <c r="K15" s="236">
        <f t="shared" si="3"/>
        <v>24000</v>
      </c>
      <c r="L15" s="236">
        <f ca="1">IF(J15&gt;K15,K15,J15)</f>
        <v>0</v>
      </c>
      <c r="M15" s="237"/>
      <c r="N15" s="236">
        <f t="shared" ca="1" si="4"/>
        <v>0</v>
      </c>
      <c r="Q15" s="153" t="str">
        <f t="shared" si="8"/>
        <v>z</v>
      </c>
      <c r="R15" s="153">
        <f t="shared" si="9"/>
        <v>122</v>
      </c>
      <c r="S15" s="153">
        <f t="shared" si="10"/>
        <v>8</v>
      </c>
      <c r="T15" s="153" t="str">
        <f t="shared" si="11"/>
        <v>z</v>
      </c>
      <c r="U15" s="153">
        <v>7</v>
      </c>
      <c r="V15" s="153" t="str">
        <f t="shared" si="5"/>
        <v>x</v>
      </c>
    </row>
    <row r="16" spans="1:22" x14ac:dyDescent="0.25">
      <c r="A16" s="215"/>
      <c r="B16" s="214"/>
      <c r="C16" s="216" t="str">
        <f t="shared" si="0"/>
        <v/>
      </c>
      <c r="D16" s="217"/>
      <c r="E16" s="217"/>
      <c r="F16" s="216" t="str">
        <f t="shared" si="1"/>
        <v/>
      </c>
      <c r="H16" s="234" t="str">
        <f t="shared" ref="H16" si="12">IF(ISBLANK(A16),"",A16)</f>
        <v/>
      </c>
      <c r="I16" s="235" t="str">
        <f t="shared" ref="I16" si="13">IF(ISBLANK(B16),"",B16)</f>
        <v/>
      </c>
      <c r="J16" s="236" t="str">
        <f t="shared" si="2"/>
        <v/>
      </c>
      <c r="K16" s="236" t="str">
        <f t="shared" si="3"/>
        <v/>
      </c>
      <c r="L16" s="236" t="str">
        <f>IF(J16&gt;K16,K16,J16)</f>
        <v/>
      </c>
      <c r="M16" s="237"/>
      <c r="N16" s="236" t="str">
        <f>IF(ISBLANK(A16),"",F16-L16)</f>
        <v/>
      </c>
      <c r="Q16" s="153" t="str">
        <f t="shared" si="8"/>
        <v>ä</v>
      </c>
      <c r="R16" s="153">
        <f t="shared" si="9"/>
        <v>228</v>
      </c>
      <c r="S16" s="153">
        <f t="shared" si="10"/>
        <v>9</v>
      </c>
      <c r="T16" s="153" t="str">
        <f t="shared" si="11"/>
        <v/>
      </c>
      <c r="U16" s="153">
        <v>8</v>
      </c>
      <c r="V16" s="153" t="str">
        <f>IF(ISERROR(VLOOKUP(U16,$S$9:$T$17,2,FALSE)),"",VLOOKUP(U16,$S$9:$T$17,2,FALSE))</f>
        <v>z</v>
      </c>
    </row>
    <row r="17" spans="1:22" x14ac:dyDescent="0.25">
      <c r="A17" s="218" t="s">
        <v>135</v>
      </c>
      <c r="B17" s="219" t="s">
        <v>136</v>
      </c>
      <c r="C17" s="220">
        <f t="shared" ca="1" si="0"/>
        <v>0</v>
      </c>
      <c r="D17" s="220">
        <f>ROUNDDOWN(F9*0.1,0)</f>
        <v>0</v>
      </c>
      <c r="E17" s="220">
        <f>ROUNDDOWN(F9*0.1,0)</f>
        <v>0</v>
      </c>
      <c r="F17" s="220">
        <f t="shared" si="1"/>
        <v>0</v>
      </c>
      <c r="H17" s="239" t="str">
        <f t="shared" si="6"/>
        <v>d</v>
      </c>
      <c r="I17" s="240" t="str">
        <f t="shared" si="7"/>
        <v>Planungskosten</v>
      </c>
      <c r="J17" s="241">
        <f t="shared" ca="1" si="2"/>
        <v>0</v>
      </c>
      <c r="K17" s="241">
        <f t="shared" si="3"/>
        <v>0</v>
      </c>
      <c r="L17" s="241">
        <f ca="1">IF(J17&gt;K17,K17,J17)</f>
        <v>0</v>
      </c>
      <c r="M17" s="242"/>
      <c r="N17" s="241">
        <f ca="1">IF(ISBLANK(A17),"",F17-L17)</f>
        <v>0</v>
      </c>
      <c r="Q17" s="153" t="str">
        <f t="shared" si="8"/>
        <v>d</v>
      </c>
      <c r="R17" s="153">
        <f t="shared" si="9"/>
        <v>100</v>
      </c>
      <c r="S17" s="153">
        <f t="shared" si="10"/>
        <v>4</v>
      </c>
      <c r="T17" s="153" t="str">
        <f t="shared" si="11"/>
        <v>d</v>
      </c>
      <c r="U17" s="153">
        <v>9</v>
      </c>
      <c r="V17" s="153" t="str">
        <f>IF(ISERROR(VLOOKUP(U17,$S$9:$T$17,2,FALSE)),"",VLOOKUP(U17,$S$9:$T$17,2,FALSE))</f>
        <v/>
      </c>
    </row>
    <row r="18" spans="1:22" x14ac:dyDescent="0.25">
      <c r="A18" s="214"/>
      <c r="B18" s="221" t="s">
        <v>137</v>
      </c>
      <c r="C18" s="216">
        <f ca="1">SUM(C9:C17)</f>
        <v>0</v>
      </c>
      <c r="D18" s="161"/>
      <c r="E18" s="161"/>
      <c r="F18" s="216">
        <f>SUM(F9:F17)</f>
        <v>0</v>
      </c>
      <c r="H18" s="214"/>
      <c r="I18" s="221" t="s">
        <v>137</v>
      </c>
      <c r="J18" s="236">
        <f ca="1">SUM(J9:J17)</f>
        <v>0</v>
      </c>
      <c r="K18" s="238"/>
      <c r="L18" s="236">
        <f ca="1">SUM(L9:L17)</f>
        <v>0</v>
      </c>
      <c r="M18" s="237"/>
      <c r="N18" s="236">
        <f t="shared" ref="N18" ca="1" si="14">F18-L18</f>
        <v>0</v>
      </c>
    </row>
    <row r="19" spans="1:22" x14ac:dyDescent="0.25">
      <c r="A19" s="214"/>
      <c r="B19" s="221" t="s">
        <v>146</v>
      </c>
      <c r="C19" s="161"/>
      <c r="D19" s="217">
        <v>20000</v>
      </c>
      <c r="E19" s="168"/>
      <c r="F19" s="161"/>
      <c r="H19" s="214"/>
      <c r="I19" s="221" t="s">
        <v>146</v>
      </c>
      <c r="J19" s="238"/>
      <c r="K19" s="236">
        <f>D19</f>
        <v>20000</v>
      </c>
      <c r="L19" s="238"/>
      <c r="M19" s="237"/>
      <c r="N19" s="243"/>
    </row>
    <row r="20" spans="1:22" x14ac:dyDescent="0.25">
      <c r="A20" s="214"/>
      <c r="B20" s="221" t="s">
        <v>145</v>
      </c>
      <c r="C20" s="161"/>
      <c r="D20" s="217">
        <v>3200000</v>
      </c>
      <c r="E20" s="168"/>
      <c r="F20" s="161"/>
      <c r="H20" s="214"/>
      <c r="I20" s="221" t="s">
        <v>145</v>
      </c>
      <c r="J20" s="238"/>
      <c r="K20" s="236">
        <f>D20</f>
        <v>3200000</v>
      </c>
      <c r="L20" s="238"/>
      <c r="M20" s="237"/>
      <c r="N20" s="243"/>
    </row>
    <row r="21" spans="1:22" x14ac:dyDescent="0.25">
      <c r="A21" s="214"/>
      <c r="B21" s="221" t="s">
        <v>144</v>
      </c>
      <c r="C21" s="161"/>
      <c r="D21" s="168"/>
      <c r="E21" s="168"/>
      <c r="F21" s="216">
        <f>IF(F18&lt;D19,0,IF(F18&gt;D20,D20,F18))</f>
        <v>0</v>
      </c>
      <c r="H21" s="214"/>
      <c r="I21" s="221" t="s">
        <v>144</v>
      </c>
      <c r="J21" s="238"/>
      <c r="K21" s="217"/>
      <c r="L21" s="236">
        <f ca="1">IF(L18&lt;K19,0,IF(L18&gt;K20,K20,L18))</f>
        <v>0</v>
      </c>
      <c r="M21" s="237"/>
      <c r="N21" s="236">
        <f t="shared" ref="N21:N22" ca="1" si="15">F21-L21</f>
        <v>0</v>
      </c>
    </row>
    <row r="22" spans="1:22" x14ac:dyDescent="0.25">
      <c r="A22" s="214"/>
      <c r="B22" s="221" t="s">
        <v>148</v>
      </c>
      <c r="C22" s="171"/>
      <c r="D22" s="222">
        <v>0.5</v>
      </c>
      <c r="E22" s="172"/>
      <c r="F22" s="216">
        <f>F21*D22</f>
        <v>0</v>
      </c>
      <c r="H22" s="214"/>
      <c r="I22" s="221" t="s">
        <v>148</v>
      </c>
      <c r="J22" s="237"/>
      <c r="K22" s="222">
        <v>0.5</v>
      </c>
      <c r="L22" s="236">
        <f ca="1">L21*K22</f>
        <v>0</v>
      </c>
      <c r="M22" s="244"/>
      <c r="N22" s="236">
        <f t="shared" ca="1" si="15"/>
        <v>0</v>
      </c>
      <c r="O22" s="173"/>
      <c r="P22" s="162"/>
    </row>
    <row r="23" spans="1:22" x14ac:dyDescent="0.25">
      <c r="A23" s="183"/>
      <c r="B23" s="184"/>
      <c r="D23" s="174"/>
      <c r="E23" s="174"/>
      <c r="F23" s="162"/>
      <c r="M23" s="167"/>
      <c r="N23" s="162"/>
      <c r="O23" s="173"/>
      <c r="P23" s="162"/>
    </row>
    <row r="24" spans="1:22" x14ac:dyDescent="0.25">
      <c r="A24" s="186" t="s">
        <v>152</v>
      </c>
      <c r="B24" s="214"/>
      <c r="C24" s="214"/>
      <c r="D24" s="214"/>
      <c r="E24" s="214"/>
      <c r="F24" s="214"/>
      <c r="G24" s="214"/>
      <c r="H24" s="214"/>
      <c r="I24" s="214"/>
    </row>
    <row r="26" spans="1:22" x14ac:dyDescent="0.25">
      <c r="B26" s="214" t="s">
        <v>151</v>
      </c>
      <c r="C26" s="214"/>
      <c r="D26" s="214"/>
      <c r="E26" s="214"/>
      <c r="F26" s="214"/>
      <c r="G26" s="214"/>
      <c r="H26" s="214"/>
      <c r="I26" s="214"/>
    </row>
    <row r="27" spans="1:22" x14ac:dyDescent="0.25">
      <c r="B27" s="214" t="s">
        <v>153</v>
      </c>
      <c r="C27" s="214"/>
      <c r="D27" s="214"/>
      <c r="E27" s="214"/>
      <c r="F27" s="214"/>
      <c r="G27" s="214"/>
      <c r="H27" s="214"/>
      <c r="I27" s="214"/>
    </row>
    <row r="28" spans="1:22" x14ac:dyDescent="0.25">
      <c r="B28" s="214" t="s">
        <v>154</v>
      </c>
      <c r="C28" s="214"/>
      <c r="D28" s="214"/>
      <c r="E28" s="214"/>
      <c r="F28" s="214"/>
      <c r="G28" s="214"/>
      <c r="H28" s="214"/>
      <c r="I28" s="214"/>
    </row>
    <row r="29" spans="1:22" x14ac:dyDescent="0.25">
      <c r="B29" s="214" t="s">
        <v>158</v>
      </c>
      <c r="C29" s="214"/>
      <c r="D29" s="214"/>
      <c r="E29" s="214"/>
      <c r="F29" s="214"/>
      <c r="G29" s="214"/>
      <c r="H29" s="214"/>
      <c r="I29" s="214"/>
    </row>
    <row r="30" spans="1:22" x14ac:dyDescent="0.25">
      <c r="B30" s="214" t="s">
        <v>155</v>
      </c>
      <c r="C30" s="214"/>
      <c r="D30" s="214"/>
      <c r="E30" s="214"/>
      <c r="F30" s="214"/>
      <c r="G30" s="214"/>
      <c r="H30" s="214"/>
      <c r="I30" s="214"/>
    </row>
    <row r="31" spans="1:22" x14ac:dyDescent="0.25">
      <c r="B31" s="214" t="s">
        <v>156</v>
      </c>
      <c r="C31" s="214"/>
      <c r="D31" s="214"/>
      <c r="E31" s="214"/>
      <c r="F31" s="214"/>
      <c r="G31" s="214"/>
      <c r="H31" s="214"/>
      <c r="I31" s="214"/>
    </row>
    <row r="32" spans="1:22" x14ac:dyDescent="0.25">
      <c r="B32" s="214"/>
      <c r="C32" s="214"/>
      <c r="D32" s="214"/>
      <c r="E32" s="214"/>
      <c r="F32" s="214"/>
      <c r="G32" s="214"/>
      <c r="H32" s="214"/>
      <c r="I32" s="214"/>
    </row>
    <row r="33" spans="1:16" s="183" customFormat="1" x14ac:dyDescent="0.25"/>
    <row r="34" spans="1:16" x14ac:dyDescent="0.25">
      <c r="A34" s="213" t="s">
        <v>150</v>
      </c>
      <c r="B34" s="214"/>
      <c r="C34" s="214"/>
    </row>
    <row r="35" spans="1:16" x14ac:dyDescent="0.25">
      <c r="A35" s="183"/>
      <c r="B35" s="184"/>
      <c r="D35" s="174"/>
      <c r="E35" s="174"/>
      <c r="F35" s="162"/>
      <c r="M35" s="167"/>
      <c r="N35" s="162"/>
      <c r="O35" s="173"/>
      <c r="P35" s="162"/>
    </row>
    <row r="36" spans="1:16" x14ac:dyDescent="0.25">
      <c r="A36" s="183"/>
      <c r="B36" s="223" t="s">
        <v>143</v>
      </c>
      <c r="C36" s="214"/>
      <c r="D36" s="224"/>
      <c r="E36" s="174"/>
      <c r="F36" s="162"/>
      <c r="M36" s="167"/>
      <c r="N36" s="162"/>
      <c r="O36" s="173"/>
      <c r="P36" s="162"/>
    </row>
    <row r="37" spans="1:16" x14ac:dyDescent="0.25">
      <c r="A37" s="183"/>
      <c r="B37" s="184"/>
      <c r="D37" s="174"/>
      <c r="E37" s="174"/>
      <c r="F37" s="162"/>
      <c r="M37" s="167"/>
      <c r="N37" s="162"/>
      <c r="O37" s="173"/>
      <c r="P37" s="162"/>
    </row>
    <row r="38" spans="1:16" x14ac:dyDescent="0.25">
      <c r="A38" s="183"/>
      <c r="B38" s="214" t="s">
        <v>297</v>
      </c>
      <c r="C38" s="214"/>
      <c r="D38" s="214"/>
      <c r="E38" s="214"/>
      <c r="F38" s="214"/>
      <c r="G38" s="214"/>
      <c r="H38" s="214"/>
      <c r="I38" s="214"/>
      <c r="M38" s="167"/>
      <c r="O38" s="174"/>
      <c r="P38" s="162"/>
    </row>
    <row r="39" spans="1:16" x14ac:dyDescent="0.25">
      <c r="A39" s="183"/>
      <c r="B39" s="214" t="s">
        <v>298</v>
      </c>
      <c r="C39" s="214"/>
      <c r="D39" s="214"/>
      <c r="E39" s="214"/>
      <c r="F39" s="214"/>
      <c r="G39" s="214"/>
      <c r="H39" s="214"/>
      <c r="I39" s="214"/>
    </row>
    <row r="40" spans="1:16" x14ac:dyDescent="0.25">
      <c r="A40" s="183"/>
      <c r="B40" s="214" t="s">
        <v>324</v>
      </c>
      <c r="C40" s="214"/>
      <c r="D40" s="214"/>
      <c r="E40" s="214"/>
      <c r="F40" s="214"/>
      <c r="G40" s="214"/>
      <c r="H40" s="214"/>
      <c r="I40" s="214"/>
    </row>
    <row r="41" spans="1:16" x14ac:dyDescent="0.25">
      <c r="A41" s="187" t="s">
        <v>125</v>
      </c>
      <c r="B41" s="186" t="s">
        <v>140</v>
      </c>
      <c r="C41" s="186"/>
      <c r="D41" s="214"/>
      <c r="E41" s="214"/>
      <c r="F41" s="214"/>
      <c r="G41" s="214"/>
      <c r="H41" s="214"/>
      <c r="I41" s="214"/>
    </row>
    <row r="42" spans="1:16" x14ac:dyDescent="0.25">
      <c r="A42" s="183"/>
      <c r="B42" s="183"/>
    </row>
    <row r="43" spans="1:16" x14ac:dyDescent="0.25">
      <c r="A43" s="183"/>
      <c r="B43" s="214" t="s">
        <v>104</v>
      </c>
      <c r="C43" s="214"/>
      <c r="D43" s="214"/>
      <c r="E43" s="214"/>
      <c r="F43" s="214"/>
      <c r="G43" s="214"/>
      <c r="H43" s="214"/>
      <c r="I43" s="214"/>
    </row>
    <row r="44" spans="1:16" x14ac:dyDescent="0.25">
      <c r="A44" s="183"/>
      <c r="B44" s="214" t="s">
        <v>105</v>
      </c>
      <c r="C44" s="214"/>
      <c r="D44" s="214"/>
      <c r="E44" s="214"/>
      <c r="F44" s="214"/>
      <c r="G44" s="214"/>
      <c r="H44" s="214"/>
      <c r="I44" s="214"/>
    </row>
    <row r="45" spans="1:16" x14ac:dyDescent="0.25">
      <c r="A45" s="183"/>
      <c r="B45" s="214" t="s">
        <v>106</v>
      </c>
      <c r="C45" s="214"/>
      <c r="D45" s="214"/>
      <c r="E45" s="214"/>
      <c r="F45" s="214"/>
      <c r="G45" s="214"/>
      <c r="H45" s="214"/>
      <c r="I45" s="214"/>
    </row>
    <row r="46" spans="1:16" x14ac:dyDescent="0.25">
      <c r="A46" s="187" t="s">
        <v>319</v>
      </c>
      <c r="B46" s="186" t="s">
        <v>124</v>
      </c>
      <c r="C46" s="186"/>
      <c r="D46" s="214"/>
      <c r="E46" s="214"/>
      <c r="F46" s="214"/>
      <c r="G46" s="214"/>
      <c r="H46" s="214"/>
      <c r="I46" s="214"/>
    </row>
    <row r="47" spans="1:16" x14ac:dyDescent="0.25">
      <c r="A47" s="183"/>
      <c r="B47" s="183"/>
    </row>
    <row r="48" spans="1:16" x14ac:dyDescent="0.25">
      <c r="A48" s="183"/>
      <c r="B48" s="214"/>
      <c r="C48" s="214"/>
      <c r="D48" s="214"/>
      <c r="E48" s="214"/>
      <c r="F48" s="214"/>
      <c r="G48" s="214"/>
      <c r="H48" s="214"/>
      <c r="I48" s="214"/>
    </row>
    <row r="49" spans="1:9" x14ac:dyDescent="0.25">
      <c r="A49" s="183"/>
      <c r="B49" s="214" t="s">
        <v>107</v>
      </c>
      <c r="C49" s="214"/>
      <c r="D49" s="214"/>
      <c r="E49" s="214"/>
      <c r="F49" s="214"/>
      <c r="G49" s="214"/>
      <c r="H49" s="214"/>
      <c r="I49" s="214"/>
    </row>
    <row r="50" spans="1:9" x14ac:dyDescent="0.25">
      <c r="A50" s="183"/>
      <c r="B50" s="214" t="s">
        <v>108</v>
      </c>
      <c r="C50" s="214"/>
      <c r="D50" s="214"/>
      <c r="E50" s="214"/>
      <c r="F50" s="214"/>
      <c r="G50" s="214"/>
      <c r="H50" s="214"/>
      <c r="I50" s="214"/>
    </row>
    <row r="51" spans="1:9" x14ac:dyDescent="0.25">
      <c r="A51" s="187" t="s">
        <v>135</v>
      </c>
      <c r="B51" s="186" t="s">
        <v>136</v>
      </c>
      <c r="C51" s="186"/>
      <c r="D51" s="214"/>
      <c r="E51" s="214"/>
      <c r="F51" s="214"/>
      <c r="G51" s="214"/>
      <c r="H51" s="214"/>
      <c r="I51" s="214"/>
    </row>
    <row r="52" spans="1:9" x14ac:dyDescent="0.25">
      <c r="A52" s="183"/>
      <c r="B52" s="183"/>
    </row>
    <row r="53" spans="1:9" x14ac:dyDescent="0.25">
      <c r="A53" s="183"/>
      <c r="B53" s="214"/>
      <c r="C53" s="214"/>
      <c r="D53" s="214"/>
      <c r="E53" s="214"/>
      <c r="F53" s="214"/>
      <c r="G53" s="214"/>
      <c r="H53" s="214"/>
      <c r="I53" s="214"/>
    </row>
    <row r="54" spans="1:9" x14ac:dyDescent="0.25">
      <c r="A54" s="183"/>
      <c r="B54" s="214" t="s">
        <v>287</v>
      </c>
      <c r="C54" s="214"/>
      <c r="D54" s="214"/>
      <c r="E54" s="214"/>
      <c r="F54" s="214"/>
      <c r="G54" s="214"/>
      <c r="H54" s="214"/>
      <c r="I54" s="214"/>
    </row>
    <row r="55" spans="1:9" x14ac:dyDescent="0.25">
      <c r="A55" s="183"/>
      <c r="B55" s="214" t="s">
        <v>288</v>
      </c>
      <c r="C55" s="214"/>
      <c r="D55" s="214"/>
      <c r="E55" s="214"/>
      <c r="F55" s="214"/>
      <c r="G55" s="214"/>
      <c r="H55" s="214"/>
      <c r="I55" s="214"/>
    </row>
    <row r="56" spans="1:9" x14ac:dyDescent="0.25">
      <c r="A56" s="187" t="s">
        <v>127</v>
      </c>
      <c r="B56" s="186" t="s">
        <v>128</v>
      </c>
      <c r="C56" s="186"/>
      <c r="D56" s="214"/>
      <c r="E56" s="214"/>
      <c r="F56" s="214"/>
      <c r="G56" s="214"/>
      <c r="H56" s="214"/>
      <c r="I56" s="214"/>
    </row>
    <row r="58" spans="1:9" x14ac:dyDescent="0.25">
      <c r="B58" s="214"/>
      <c r="C58" s="214"/>
      <c r="D58" s="214"/>
      <c r="E58" s="214"/>
      <c r="F58" s="214"/>
      <c r="G58" s="214"/>
      <c r="H58" s="214"/>
      <c r="I58" s="214"/>
    </row>
    <row r="59" spans="1:9" x14ac:dyDescent="0.25">
      <c r="A59" s="183"/>
      <c r="B59" s="214" t="s">
        <v>289</v>
      </c>
      <c r="C59" s="214"/>
      <c r="D59" s="214"/>
      <c r="E59" s="214"/>
      <c r="F59" s="214"/>
      <c r="G59" s="214"/>
      <c r="H59" s="214"/>
      <c r="I59" s="214"/>
    </row>
    <row r="60" spans="1:9" x14ac:dyDescent="0.25">
      <c r="A60" s="183"/>
      <c r="B60" s="214" t="s">
        <v>288</v>
      </c>
      <c r="C60" s="214"/>
      <c r="D60" s="214"/>
      <c r="E60" s="214"/>
      <c r="F60" s="214"/>
      <c r="G60" s="214"/>
      <c r="H60" s="214"/>
      <c r="I60" s="214"/>
    </row>
    <row r="61" spans="1:9" x14ac:dyDescent="0.25">
      <c r="A61" s="187" t="s">
        <v>127</v>
      </c>
      <c r="B61" s="186" t="s">
        <v>128</v>
      </c>
      <c r="C61" s="186"/>
      <c r="D61" s="214"/>
      <c r="E61" s="214"/>
      <c r="F61" s="214"/>
      <c r="G61" s="214"/>
      <c r="H61" s="214"/>
      <c r="I61" s="214"/>
    </row>
    <row r="63" spans="1:9" x14ac:dyDescent="0.25">
      <c r="B63" s="214" t="s">
        <v>294</v>
      </c>
      <c r="C63" s="214"/>
      <c r="D63" s="214"/>
      <c r="E63" s="214"/>
      <c r="F63" s="214"/>
      <c r="G63" s="214"/>
      <c r="H63" s="214"/>
      <c r="I63" s="214"/>
    </row>
    <row r="64" spans="1:9" x14ac:dyDescent="0.25">
      <c r="B64" s="214" t="s">
        <v>295</v>
      </c>
      <c r="C64" s="214"/>
      <c r="D64" s="214"/>
      <c r="E64" s="214"/>
      <c r="F64" s="214"/>
      <c r="G64" s="214"/>
      <c r="H64" s="214"/>
      <c r="I64" s="214"/>
    </row>
    <row r="65" spans="1:9" x14ac:dyDescent="0.25">
      <c r="B65" s="214" t="s">
        <v>296</v>
      </c>
      <c r="C65" s="214"/>
      <c r="D65" s="214"/>
      <c r="E65" s="214"/>
      <c r="F65" s="214"/>
      <c r="G65" s="214"/>
      <c r="H65" s="214"/>
      <c r="I65" s="214"/>
    </row>
    <row r="66" spans="1:9" x14ac:dyDescent="0.25">
      <c r="A66" s="187" t="s">
        <v>129</v>
      </c>
      <c r="B66" s="186" t="s">
        <v>130</v>
      </c>
      <c r="C66" s="186"/>
      <c r="D66" s="214"/>
      <c r="E66" s="214"/>
      <c r="F66" s="214"/>
      <c r="G66" s="214"/>
      <c r="H66" s="214"/>
      <c r="I66" s="214"/>
    </row>
    <row r="68" spans="1:9" x14ac:dyDescent="0.25">
      <c r="B68" s="214"/>
      <c r="C68" s="214"/>
      <c r="D68" s="214"/>
      <c r="E68" s="214"/>
      <c r="F68" s="214"/>
      <c r="G68" s="214"/>
      <c r="H68" s="214"/>
      <c r="I68" s="214"/>
    </row>
    <row r="69" spans="1:9" x14ac:dyDescent="0.25">
      <c r="B69" s="214" t="s">
        <v>115</v>
      </c>
      <c r="C69" s="214"/>
      <c r="D69" s="214"/>
      <c r="E69" s="214"/>
      <c r="F69" s="214"/>
      <c r="G69" s="214"/>
      <c r="H69" s="214"/>
      <c r="I69" s="214"/>
    </row>
    <row r="70" spans="1:9" x14ac:dyDescent="0.25">
      <c r="B70" s="214" t="s">
        <v>116</v>
      </c>
      <c r="C70" s="214"/>
      <c r="D70" s="214"/>
      <c r="E70" s="214"/>
      <c r="F70" s="214"/>
      <c r="G70" s="214"/>
      <c r="H70" s="214"/>
      <c r="I70" s="214"/>
    </row>
    <row r="71" spans="1:9" x14ac:dyDescent="0.25">
      <c r="A71" s="187" t="s">
        <v>131</v>
      </c>
      <c r="B71" s="186" t="s">
        <v>132</v>
      </c>
      <c r="C71" s="186"/>
      <c r="D71" s="214"/>
      <c r="E71" s="214"/>
      <c r="F71" s="214"/>
      <c r="G71" s="214"/>
      <c r="H71" s="214"/>
      <c r="I71" s="214"/>
    </row>
    <row r="73" spans="1:9" x14ac:dyDescent="0.25">
      <c r="B73" s="214" t="s">
        <v>291</v>
      </c>
      <c r="C73" s="214"/>
      <c r="D73" s="214"/>
      <c r="E73" s="214"/>
      <c r="F73" s="214"/>
      <c r="G73" s="214"/>
      <c r="H73" s="214"/>
      <c r="I73" s="214"/>
    </row>
    <row r="74" spans="1:9" x14ac:dyDescent="0.25">
      <c r="B74" s="214" t="s">
        <v>292</v>
      </c>
      <c r="C74" s="214"/>
      <c r="D74" s="214"/>
      <c r="E74" s="214"/>
      <c r="F74" s="214"/>
      <c r="G74" s="214"/>
      <c r="H74" s="214"/>
      <c r="I74" s="214"/>
    </row>
    <row r="75" spans="1:9" x14ac:dyDescent="0.25">
      <c r="B75" s="214" t="s">
        <v>293</v>
      </c>
      <c r="C75" s="214"/>
      <c r="D75" s="214"/>
      <c r="E75" s="214"/>
      <c r="F75" s="214"/>
      <c r="G75" s="214"/>
      <c r="H75" s="214"/>
      <c r="I75" s="214"/>
    </row>
    <row r="76" spans="1:9" x14ac:dyDescent="0.25">
      <c r="A76" s="187" t="s">
        <v>133</v>
      </c>
      <c r="B76" s="186" t="s">
        <v>134</v>
      </c>
      <c r="C76" s="186"/>
      <c r="D76" s="214"/>
      <c r="E76" s="214"/>
      <c r="F76" s="214"/>
      <c r="G76" s="214"/>
      <c r="H76" s="214"/>
      <c r="I76" s="214"/>
    </row>
    <row r="78" spans="1:9" x14ac:dyDescent="0.25">
      <c r="B78" s="214"/>
      <c r="C78" s="214"/>
      <c r="D78" s="214"/>
      <c r="E78" s="214"/>
      <c r="F78" s="214"/>
      <c r="G78" s="214"/>
      <c r="H78" s="214"/>
      <c r="I78" s="214"/>
    </row>
    <row r="79" spans="1:9" x14ac:dyDescent="0.25">
      <c r="B79" s="214"/>
      <c r="C79" s="214"/>
      <c r="D79" s="214"/>
      <c r="E79" s="214"/>
      <c r="F79" s="214"/>
      <c r="G79" s="214"/>
      <c r="H79" s="214"/>
      <c r="I79" s="214"/>
    </row>
    <row r="80" spans="1:9" x14ac:dyDescent="0.25">
      <c r="B80" s="214"/>
      <c r="C80" s="214"/>
      <c r="D80" s="214"/>
      <c r="E80" s="214"/>
      <c r="F80" s="214"/>
      <c r="G80" s="214"/>
      <c r="H80" s="214"/>
      <c r="I80" s="214"/>
    </row>
    <row r="81" spans="2:9" x14ac:dyDescent="0.25">
      <c r="B81" s="214"/>
      <c r="C81" s="214"/>
      <c r="D81" s="214"/>
      <c r="E81" s="214"/>
      <c r="F81" s="214"/>
      <c r="G81" s="214"/>
      <c r="H81" s="214"/>
      <c r="I81" s="214"/>
    </row>
  </sheetData>
  <sheetProtection algorithmName="SHA-512" hashValue="9MJWSVWHj9h6NMHr3r9U52od5wZ0ArLt/bXGkVSLilwI2PBt97zbxlDjiWJ5DVGXFH2Wm999nxMVcUhAKjpdow==" saltValue="9Mwy2pwKEZKA5KZ8zcxuDQ==" spinCount="100000" sheet="1" objects="1" scenarios="1"/>
  <dataValidations count="1">
    <dataValidation type="textLength" allowBlank="1" showErrorMessage="1" error="bitte nur ein Zeichen (a-z) erfassen_x000a_" sqref="A9:A17" xr:uid="{27F15026-BAFA-4B81-BC6A-BA8E01C18166}">
      <formula1>0</formula1>
      <formula2>1</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EF06-79FD-499C-B0EF-27CF6E853632}">
  <sheetPr codeName="Tabelle5"/>
  <dimension ref="A1:V76"/>
  <sheetViews>
    <sheetView workbookViewId="0">
      <pane ySplit="3" topLeftCell="A4" activePane="bottomLeft" state="frozen"/>
      <selection pane="bottomLeft" activeCell="A9" sqref="A9"/>
    </sheetView>
  </sheetViews>
  <sheetFormatPr baseColWidth="10" defaultColWidth="11.44140625" defaultRowHeight="13.2" x14ac:dyDescent="0.25"/>
  <cols>
    <col min="1" max="1" width="7.5546875" style="153" customWidth="1"/>
    <col min="2" max="2" width="19.109375" style="153" customWidth="1"/>
    <col min="3" max="3" width="12.6640625" style="153" customWidth="1"/>
    <col min="4" max="5" width="11.6640625" style="153" customWidth="1"/>
    <col min="6" max="6" width="12.6640625" style="153" customWidth="1"/>
    <col min="7" max="7" width="11.44140625" style="153"/>
    <col min="8" max="8" width="7.6640625" style="153" customWidth="1"/>
    <col min="9" max="9" width="21.33203125" style="153" customWidth="1"/>
    <col min="10" max="10" width="12.6640625" style="153" customWidth="1"/>
    <col min="11" max="12" width="11.6640625" style="153" customWidth="1"/>
    <col min="13" max="13" width="3.5546875" style="153" customWidth="1"/>
    <col min="14" max="16" width="11.44140625" style="153"/>
    <col min="17" max="17" width="2.5546875" style="153" hidden="1" customWidth="1"/>
    <col min="18" max="18" width="4.33203125" style="153" hidden="1" customWidth="1"/>
    <col min="19" max="19" width="2.5546875" style="153" hidden="1" customWidth="1"/>
    <col min="20" max="20" width="2.109375" style="153" hidden="1" customWidth="1"/>
    <col min="21" max="21" width="2" style="153" hidden="1" customWidth="1"/>
    <col min="22" max="22" width="3.88671875" style="153" hidden="1" customWidth="1"/>
    <col min="23" max="16384" width="11.44140625" style="153"/>
  </cols>
  <sheetData>
    <row r="1" spans="1:22" x14ac:dyDescent="0.25">
      <c r="A1" s="211" t="str">
        <f>'Projektkosten-Angebote'!O1</f>
        <v xml:space="preserve">Preisangemessenheitstabelle Typ  vom: </v>
      </c>
      <c r="B1" s="212"/>
      <c r="C1" s="212"/>
      <c r="D1" s="212"/>
      <c r="E1" s="212"/>
      <c r="F1" s="177" t="s">
        <v>328</v>
      </c>
    </row>
    <row r="2" spans="1:22" x14ac:dyDescent="0.25">
      <c r="A2" s="211" t="str">
        <f>'Projektkosten-Angebote'!O2</f>
        <v>Bewerber:in/Betreiber:in (Keine Angabe zur Vorsteuerabzugsberechtigung):</v>
      </c>
      <c r="B2" s="212"/>
      <c r="C2" s="212"/>
      <c r="D2" s="212"/>
      <c r="E2" s="212"/>
    </row>
    <row r="3" spans="1:22" x14ac:dyDescent="0.25">
      <c r="A3" s="211" t="str">
        <f>'Projektkosten-Angebote'!O3</f>
        <v>Dateivorlage Version: 7,00</v>
      </c>
      <c r="B3" s="212"/>
      <c r="C3" s="212"/>
      <c r="D3" s="212"/>
      <c r="E3" s="212"/>
    </row>
    <row r="4" spans="1:22" x14ac:dyDescent="0.25">
      <c r="A4" s="154"/>
    </row>
    <row r="5" spans="1:22" x14ac:dyDescent="0.25">
      <c r="A5" s="213" t="s">
        <v>149</v>
      </c>
      <c r="B5" s="214"/>
      <c r="C5" s="214"/>
      <c r="D5" s="214"/>
      <c r="E5" s="214"/>
      <c r="H5" s="213" t="s">
        <v>157</v>
      </c>
      <c r="I5" s="214"/>
      <c r="J5" s="214"/>
      <c r="K5" s="214"/>
      <c r="L5" s="214"/>
      <c r="M5" s="214"/>
      <c r="N5" s="214"/>
      <c r="Q5" s="153" t="s">
        <v>304</v>
      </c>
    </row>
    <row r="6" spans="1:22" x14ac:dyDescent="0.25">
      <c r="A6" s="155"/>
      <c r="H6" s="213"/>
      <c r="I6" s="214"/>
      <c r="J6" s="214"/>
      <c r="K6" s="214"/>
      <c r="L6" s="214"/>
      <c r="M6" s="214"/>
      <c r="N6" s="214"/>
    </row>
    <row r="7" spans="1:22" x14ac:dyDescent="0.25">
      <c r="A7" s="214"/>
      <c r="B7" s="214"/>
      <c r="C7" s="225" t="s">
        <v>122</v>
      </c>
      <c r="D7" s="226" t="s">
        <v>141</v>
      </c>
      <c r="E7" s="226" t="s">
        <v>141</v>
      </c>
      <c r="F7" s="214"/>
      <c r="H7" s="214"/>
      <c r="I7" s="214"/>
      <c r="J7" s="214"/>
      <c r="K7" s="230" t="s">
        <v>141</v>
      </c>
      <c r="L7" s="231" t="s">
        <v>315</v>
      </c>
      <c r="M7" s="214"/>
      <c r="N7" s="214"/>
    </row>
    <row r="8" spans="1:22" x14ac:dyDescent="0.25">
      <c r="A8" s="219"/>
      <c r="B8" s="227" t="s">
        <v>121</v>
      </c>
      <c r="C8" s="228" t="s">
        <v>299</v>
      </c>
      <c r="D8" s="228" t="s">
        <v>285</v>
      </c>
      <c r="E8" s="228" t="s">
        <v>286</v>
      </c>
      <c r="F8" s="229" t="s">
        <v>142</v>
      </c>
      <c r="H8" s="219"/>
      <c r="I8" s="227" t="s">
        <v>121</v>
      </c>
      <c r="J8" s="227" t="s">
        <v>175</v>
      </c>
      <c r="K8" s="232" t="str">
        <f>IF(Vorsteuerabzug_j_n="ja","netto","brutto")</f>
        <v>brutto</v>
      </c>
      <c r="L8" s="233" t="s">
        <v>316</v>
      </c>
      <c r="M8" s="219"/>
      <c r="N8" s="227" t="s">
        <v>176</v>
      </c>
    </row>
    <row r="9" spans="1:22" x14ac:dyDescent="0.25">
      <c r="A9" s="215" t="s">
        <v>125</v>
      </c>
      <c r="B9" s="214" t="s">
        <v>126</v>
      </c>
      <c r="C9" s="216">
        <f t="shared" ref="C9:C17" ca="1" si="0">IF(ISBLANK(A9),"",SUMIF(Kostentabelle_Kunde_angegeben,A9,Kosten_Kunde_angegeben))</f>
        <v>0</v>
      </c>
      <c r="D9" s="217"/>
      <c r="E9" s="217"/>
      <c r="F9" s="216">
        <f t="shared" ref="F9:F17" si="1">IF(ISBLANK(A9),"",IF(OR(ISBLANK(Vorsteuerabzug_j_n),ISBLANK(TYP_A_B)),0,IF(ISBLANK(D9),C9,IF(C9&gt;IF(Vorsteuerabzug_j_n="ja",D9,E9),IF(Vorsteuerabzug_j_n="ja",D9,E9),C9))))</f>
        <v>0</v>
      </c>
      <c r="H9" s="234" t="str">
        <f>IF(ISBLANK(A9),"",A9)</f>
        <v>b</v>
      </c>
      <c r="I9" s="235" t="str">
        <f>IF(ISBLANK(B9),"",B9)</f>
        <v>Baukosten</v>
      </c>
      <c r="J9" s="236">
        <f t="shared" ref="J9:J17" ca="1" si="2">IF(ISBLANK(A9),"",SUMIF(Kostentabelle_aws_geprueft,H9,Kosten_aws_geprueft))</f>
        <v>0</v>
      </c>
      <c r="K9" s="236" t="str">
        <f t="shared" ref="K9:K17" si="3">IF(Vorsteuerabzug_j_n="ja",IF(ISBLANK(D9),"",D9),IF(ISBLANK(E9),"",E9))</f>
        <v/>
      </c>
      <c r="L9" s="236">
        <f ca="1">IF(J9&gt;K9,K9,J9)</f>
        <v>0</v>
      </c>
      <c r="M9" s="237"/>
      <c r="N9" s="236">
        <f t="shared" ref="N9:N15" ca="1" si="4">IF(ISBLANK(A9),"",F9-L9)</f>
        <v>0</v>
      </c>
      <c r="Q9" s="153" t="str">
        <f>IF(ISBLANK(A9),"ä",A9)</f>
        <v>b</v>
      </c>
      <c r="R9" s="153">
        <f>IF(ISBLANK(Q9),"",CODE(Q9))</f>
        <v>98</v>
      </c>
      <c r="S9" s="153">
        <f>RANK(R9,$R$9:$R$17,1)</f>
        <v>2</v>
      </c>
      <c r="T9" s="153" t="str">
        <f>IF(R9&lt;200,Q9,"")</f>
        <v>b</v>
      </c>
      <c r="U9" s="153">
        <v>1</v>
      </c>
      <c r="V9" s="153" t="str">
        <f t="shared" ref="V9:V15" si="5">IF(ISERROR(VLOOKUP(U9,$S$9:$T$17,2,FALSE)),"",VLOOKUP(U9,$S$9:$T$17,2,FALSE))</f>
        <v>a</v>
      </c>
    </row>
    <row r="10" spans="1:22" x14ac:dyDescent="0.25">
      <c r="A10" s="215" t="s">
        <v>123</v>
      </c>
      <c r="B10" s="214" t="s">
        <v>124</v>
      </c>
      <c r="C10" s="216">
        <f t="shared" ca="1" si="0"/>
        <v>0</v>
      </c>
      <c r="D10" s="217">
        <v>80000</v>
      </c>
      <c r="E10" s="217">
        <v>96000</v>
      </c>
      <c r="F10" s="216">
        <f t="shared" si="1"/>
        <v>0</v>
      </c>
      <c r="H10" s="234" t="str">
        <f t="shared" ref="H10:I17" si="6">IF(ISBLANK(A10),"",A10)</f>
        <v>a</v>
      </c>
      <c r="I10" s="235" t="str">
        <f t="shared" si="6"/>
        <v>med. Ausstattung</v>
      </c>
      <c r="J10" s="236">
        <f t="shared" ca="1" si="2"/>
        <v>0</v>
      </c>
      <c r="K10" s="236">
        <f t="shared" si="3"/>
        <v>96000</v>
      </c>
      <c r="L10" s="236">
        <f ca="1">IF(J10&gt;K10,K10,J10)</f>
        <v>0</v>
      </c>
      <c r="M10" s="237"/>
      <c r="N10" s="236">
        <f t="shared" ca="1" si="4"/>
        <v>0</v>
      </c>
      <c r="Q10" s="153" t="str">
        <f t="shared" ref="Q10:Q17" si="7">IF(ISBLANK(A10),"ä",A10)</f>
        <v>a</v>
      </c>
      <c r="R10" s="153">
        <f t="shared" ref="R10:R17" si="8">IF(ISBLANK(Q10),"",CODE(Q10))</f>
        <v>97</v>
      </c>
      <c r="S10" s="153">
        <f t="shared" ref="S10:S17" si="9">RANK(R10,$R$9:$R$17,1)</f>
        <v>1</v>
      </c>
      <c r="T10" s="153" t="str">
        <f t="shared" ref="T10:T17" si="10">IF(R10&lt;200,Q10,"")</f>
        <v>a</v>
      </c>
      <c r="U10" s="153">
        <v>2</v>
      </c>
      <c r="V10" s="153" t="str">
        <f t="shared" si="5"/>
        <v>b</v>
      </c>
    </row>
    <row r="11" spans="1:22" x14ac:dyDescent="0.25">
      <c r="A11" s="215" t="s">
        <v>129</v>
      </c>
      <c r="B11" s="214" t="s">
        <v>130</v>
      </c>
      <c r="C11" s="216">
        <f t="shared" ca="1" si="0"/>
        <v>0</v>
      </c>
      <c r="D11" s="217">
        <v>60000</v>
      </c>
      <c r="E11" s="217">
        <v>72000</v>
      </c>
      <c r="F11" s="216">
        <f t="shared" si="1"/>
        <v>0</v>
      </c>
      <c r="H11" s="234" t="str">
        <f t="shared" si="6"/>
        <v>e</v>
      </c>
      <c r="I11" s="235" t="str">
        <f t="shared" si="6"/>
        <v>sonst. Ausstattung</v>
      </c>
      <c r="J11" s="236">
        <f t="shared" ca="1" si="2"/>
        <v>0</v>
      </c>
      <c r="K11" s="236">
        <f t="shared" si="3"/>
        <v>72000</v>
      </c>
      <c r="L11" s="236">
        <f ca="1">IF(J11&gt;K11,K11,J11)</f>
        <v>0</v>
      </c>
      <c r="M11" s="237"/>
      <c r="N11" s="236">
        <f t="shared" ca="1" si="4"/>
        <v>0</v>
      </c>
      <c r="Q11" s="153" t="str">
        <f t="shared" si="7"/>
        <v>e</v>
      </c>
      <c r="R11" s="153">
        <f t="shared" si="8"/>
        <v>101</v>
      </c>
      <c r="S11" s="153">
        <f t="shared" si="9"/>
        <v>4</v>
      </c>
      <c r="T11" s="153" t="str">
        <f t="shared" si="10"/>
        <v>e</v>
      </c>
      <c r="U11" s="153">
        <v>3</v>
      </c>
      <c r="V11" s="153" t="str">
        <f t="shared" si="5"/>
        <v>d</v>
      </c>
    </row>
    <row r="12" spans="1:22" x14ac:dyDescent="0.25">
      <c r="A12" s="215" t="s">
        <v>300</v>
      </c>
      <c r="B12" s="214" t="s">
        <v>301</v>
      </c>
      <c r="C12" s="216">
        <f t="shared" ca="1" si="0"/>
        <v>0</v>
      </c>
      <c r="D12" s="217">
        <v>20000</v>
      </c>
      <c r="E12" s="217">
        <v>24000</v>
      </c>
      <c r="F12" s="216">
        <f t="shared" si="1"/>
        <v>0</v>
      </c>
      <c r="H12" s="234" t="str">
        <f t="shared" si="6"/>
        <v>f</v>
      </c>
      <c r="I12" s="235" t="str">
        <f t="shared" si="6"/>
        <v>Fortbildung</v>
      </c>
      <c r="J12" s="236">
        <f t="shared" ca="1" si="2"/>
        <v>0</v>
      </c>
      <c r="K12" s="236">
        <f t="shared" si="3"/>
        <v>24000</v>
      </c>
      <c r="L12" s="236">
        <f ca="1">IF(J12&gt;K12,K12,J12)</f>
        <v>0</v>
      </c>
      <c r="M12" s="237"/>
      <c r="N12" s="236">
        <f t="shared" ca="1" si="4"/>
        <v>0</v>
      </c>
      <c r="Q12" s="153" t="str">
        <f t="shared" si="7"/>
        <v>f</v>
      </c>
      <c r="R12" s="153">
        <f t="shared" si="8"/>
        <v>102</v>
      </c>
      <c r="S12" s="153">
        <f t="shared" si="9"/>
        <v>5</v>
      </c>
      <c r="T12" s="153" t="str">
        <f t="shared" si="10"/>
        <v>f</v>
      </c>
      <c r="U12" s="153">
        <v>4</v>
      </c>
      <c r="V12" s="153" t="str">
        <f t="shared" si="5"/>
        <v>e</v>
      </c>
    </row>
    <row r="13" spans="1:22" x14ac:dyDescent="0.25">
      <c r="A13" s="215" t="s">
        <v>302</v>
      </c>
      <c r="B13" s="214" t="s">
        <v>303</v>
      </c>
      <c r="C13" s="216">
        <f t="shared" ca="1" si="0"/>
        <v>0</v>
      </c>
      <c r="D13" s="217">
        <v>40000</v>
      </c>
      <c r="E13" s="217">
        <v>48000</v>
      </c>
      <c r="F13" s="216">
        <f t="shared" si="1"/>
        <v>0</v>
      </c>
      <c r="H13" s="234" t="str">
        <f t="shared" si="6"/>
        <v>g</v>
      </c>
      <c r="I13" s="235" t="str">
        <f t="shared" si="6"/>
        <v>nachh. Mobilität</v>
      </c>
      <c r="J13" s="236">
        <f t="shared" ca="1" si="2"/>
        <v>0</v>
      </c>
      <c r="K13" s="236">
        <f t="shared" si="3"/>
        <v>48000</v>
      </c>
      <c r="L13" s="236">
        <f ca="1">IF(J13&gt;K13,K13,J13)</f>
        <v>0</v>
      </c>
      <c r="M13" s="237"/>
      <c r="N13" s="236">
        <f t="shared" ca="1" si="4"/>
        <v>0</v>
      </c>
      <c r="Q13" s="153" t="str">
        <f t="shared" si="7"/>
        <v>g</v>
      </c>
      <c r="R13" s="153">
        <f t="shared" si="8"/>
        <v>103</v>
      </c>
      <c r="S13" s="153">
        <f t="shared" si="9"/>
        <v>6</v>
      </c>
      <c r="T13" s="153" t="str">
        <f t="shared" si="10"/>
        <v>g</v>
      </c>
      <c r="U13" s="153">
        <v>5</v>
      </c>
      <c r="V13" s="153" t="str">
        <f t="shared" si="5"/>
        <v>f</v>
      </c>
    </row>
    <row r="14" spans="1:22" x14ac:dyDescent="0.25">
      <c r="A14" s="215" t="s">
        <v>135</v>
      </c>
      <c r="B14" s="214" t="s">
        <v>136</v>
      </c>
      <c r="C14" s="216">
        <f t="shared" ca="1" si="0"/>
        <v>0</v>
      </c>
      <c r="D14" s="245">
        <f>ROUNDDOWN(F9*0.1,0)</f>
        <v>0</v>
      </c>
      <c r="E14" s="245">
        <f>ROUNDDOWN(F9*0.1,0)</f>
        <v>0</v>
      </c>
      <c r="F14" s="216">
        <f t="shared" si="1"/>
        <v>0</v>
      </c>
      <c r="H14" s="234" t="str">
        <f t="shared" si="6"/>
        <v>d</v>
      </c>
      <c r="I14" s="235" t="str">
        <f t="shared" si="6"/>
        <v>Planungskosten</v>
      </c>
      <c r="J14" s="236">
        <f t="shared" ca="1" si="2"/>
        <v>0</v>
      </c>
      <c r="K14" s="236">
        <f t="shared" si="3"/>
        <v>0</v>
      </c>
      <c r="L14" s="236">
        <f ca="1">J14</f>
        <v>0</v>
      </c>
      <c r="M14" s="237"/>
      <c r="N14" s="236">
        <f t="shared" ca="1" si="4"/>
        <v>0</v>
      </c>
      <c r="Q14" s="153" t="str">
        <f t="shared" si="7"/>
        <v>d</v>
      </c>
      <c r="R14" s="153">
        <f t="shared" si="8"/>
        <v>100</v>
      </c>
      <c r="S14" s="153">
        <f t="shared" si="9"/>
        <v>3</v>
      </c>
      <c r="T14" s="153" t="str">
        <f t="shared" si="10"/>
        <v>d</v>
      </c>
      <c r="U14" s="153">
        <v>6</v>
      </c>
      <c r="V14" s="153" t="str">
        <f t="shared" si="5"/>
        <v>g</v>
      </c>
    </row>
    <row r="15" spans="1:22" x14ac:dyDescent="0.25">
      <c r="A15" s="215"/>
      <c r="B15" s="214"/>
      <c r="C15" s="216" t="str">
        <f t="shared" si="0"/>
        <v/>
      </c>
      <c r="D15" s="217"/>
      <c r="E15" s="217"/>
      <c r="F15" s="216" t="str">
        <f t="shared" si="1"/>
        <v/>
      </c>
      <c r="H15" s="234" t="str">
        <f t="shared" si="6"/>
        <v/>
      </c>
      <c r="I15" s="235" t="str">
        <f t="shared" si="6"/>
        <v/>
      </c>
      <c r="J15" s="236" t="str">
        <f t="shared" si="2"/>
        <v/>
      </c>
      <c r="K15" s="236" t="str">
        <f t="shared" si="3"/>
        <v/>
      </c>
      <c r="L15" s="236" t="str">
        <f>IF(J15&gt;K15,K15,J15)</f>
        <v/>
      </c>
      <c r="M15" s="237"/>
      <c r="N15" s="236" t="str">
        <f t="shared" si="4"/>
        <v/>
      </c>
      <c r="Q15" s="153" t="str">
        <f t="shared" si="7"/>
        <v>ä</v>
      </c>
      <c r="R15" s="153">
        <f t="shared" si="8"/>
        <v>228</v>
      </c>
      <c r="S15" s="153">
        <f t="shared" si="9"/>
        <v>7</v>
      </c>
      <c r="T15" s="153" t="str">
        <f t="shared" si="10"/>
        <v/>
      </c>
      <c r="U15" s="153">
        <v>7</v>
      </c>
      <c r="V15" s="153" t="str">
        <f t="shared" si="5"/>
        <v/>
      </c>
    </row>
    <row r="16" spans="1:22" x14ac:dyDescent="0.25">
      <c r="A16" s="215"/>
      <c r="B16" s="214"/>
      <c r="C16" s="216" t="str">
        <f t="shared" si="0"/>
        <v/>
      </c>
      <c r="D16" s="217"/>
      <c r="E16" s="217"/>
      <c r="F16" s="216" t="str">
        <f t="shared" si="1"/>
        <v/>
      </c>
      <c r="H16" s="234" t="str">
        <f t="shared" si="6"/>
        <v/>
      </c>
      <c r="I16" s="235" t="str">
        <f t="shared" si="6"/>
        <v/>
      </c>
      <c r="J16" s="236" t="str">
        <f t="shared" si="2"/>
        <v/>
      </c>
      <c r="K16" s="236" t="str">
        <f t="shared" si="3"/>
        <v/>
      </c>
      <c r="L16" s="236" t="str">
        <f>IF(J16&gt;K16,K16,J16)</f>
        <v/>
      </c>
      <c r="M16" s="237"/>
      <c r="N16" s="236" t="str">
        <f>IF(ISBLANK(A16),"",F16-L16)</f>
        <v/>
      </c>
      <c r="Q16" s="153" t="str">
        <f t="shared" si="7"/>
        <v>ä</v>
      </c>
      <c r="R16" s="153">
        <f t="shared" si="8"/>
        <v>228</v>
      </c>
      <c r="S16" s="153">
        <f t="shared" si="9"/>
        <v>7</v>
      </c>
      <c r="T16" s="153" t="str">
        <f t="shared" si="10"/>
        <v/>
      </c>
      <c r="U16" s="153">
        <v>8</v>
      </c>
      <c r="V16" s="153" t="str">
        <f>IF(ISERROR(VLOOKUP(U16,$S$9:$T$17,2,FALSE)),"",VLOOKUP(U16,$S$9:$T$17,2,FALSE))</f>
        <v/>
      </c>
    </row>
    <row r="17" spans="1:22" x14ac:dyDescent="0.25">
      <c r="A17" s="218"/>
      <c r="B17" s="219"/>
      <c r="C17" s="220" t="str">
        <f t="shared" si="0"/>
        <v/>
      </c>
      <c r="D17" s="241"/>
      <c r="E17" s="241"/>
      <c r="F17" s="220" t="str">
        <f t="shared" si="1"/>
        <v/>
      </c>
      <c r="H17" s="239" t="str">
        <f t="shared" si="6"/>
        <v/>
      </c>
      <c r="I17" s="240" t="str">
        <f t="shared" si="6"/>
        <v/>
      </c>
      <c r="J17" s="241" t="str">
        <f t="shared" si="2"/>
        <v/>
      </c>
      <c r="K17" s="241" t="str">
        <f t="shared" si="3"/>
        <v/>
      </c>
      <c r="L17" s="241" t="str">
        <f>IF(J17&gt;K17,K17,J17)</f>
        <v/>
      </c>
      <c r="M17" s="242"/>
      <c r="N17" s="241" t="str">
        <f>IF(ISBLANK(A17),"",F17-L17)</f>
        <v/>
      </c>
      <c r="Q17" s="153" t="str">
        <f t="shared" si="7"/>
        <v>ä</v>
      </c>
      <c r="R17" s="153">
        <f t="shared" si="8"/>
        <v>228</v>
      </c>
      <c r="S17" s="153">
        <f t="shared" si="9"/>
        <v>7</v>
      </c>
      <c r="T17" s="153" t="str">
        <f t="shared" si="10"/>
        <v/>
      </c>
      <c r="U17" s="153">
        <v>9</v>
      </c>
      <c r="V17" s="153" t="str">
        <f>IF(ISERROR(VLOOKUP(U17,$S$9:$T$17,2,FALSE)),"",VLOOKUP(U17,$S$9:$T$17,2,FALSE))</f>
        <v/>
      </c>
    </row>
    <row r="18" spans="1:22" x14ac:dyDescent="0.25">
      <c r="A18" s="214"/>
      <c r="B18" s="221" t="s">
        <v>137</v>
      </c>
      <c r="C18" s="216">
        <f ca="1">SUM(C9:C17)</f>
        <v>0</v>
      </c>
      <c r="D18" s="161"/>
      <c r="E18" s="161"/>
      <c r="F18" s="216">
        <f>SUM(F9:F17)</f>
        <v>0</v>
      </c>
      <c r="H18" s="214"/>
      <c r="I18" s="221" t="s">
        <v>137</v>
      </c>
      <c r="J18" s="236">
        <f ca="1">SUM(J9:J17)</f>
        <v>0</v>
      </c>
      <c r="K18" s="238"/>
      <c r="L18" s="236">
        <f ca="1">SUM(L9:L17)</f>
        <v>0</v>
      </c>
      <c r="M18" s="237"/>
      <c r="N18" s="236">
        <f t="shared" ref="N18" ca="1" si="11">F18-L18</f>
        <v>0</v>
      </c>
    </row>
    <row r="19" spans="1:22" x14ac:dyDescent="0.25">
      <c r="A19" s="214"/>
      <c r="B19" s="221" t="s">
        <v>146</v>
      </c>
      <c r="C19" s="161"/>
      <c r="D19" s="217">
        <v>0</v>
      </c>
      <c r="E19" s="168"/>
      <c r="F19" s="161"/>
      <c r="H19" s="214"/>
      <c r="I19" s="221" t="s">
        <v>146</v>
      </c>
      <c r="J19" s="238"/>
      <c r="K19" s="236">
        <f>D19</f>
        <v>0</v>
      </c>
      <c r="L19" s="238"/>
      <c r="M19" s="237"/>
      <c r="N19" s="243"/>
    </row>
    <row r="20" spans="1:22" x14ac:dyDescent="0.25">
      <c r="A20" s="214"/>
      <c r="B20" s="221" t="s">
        <v>145</v>
      </c>
      <c r="C20" s="161"/>
      <c r="D20" s="217">
        <v>1000000</v>
      </c>
      <c r="E20" s="168"/>
      <c r="F20" s="161"/>
      <c r="H20" s="214"/>
      <c r="I20" s="221" t="s">
        <v>145</v>
      </c>
      <c r="J20" s="238"/>
      <c r="K20" s="236">
        <f>D20</f>
        <v>1000000</v>
      </c>
      <c r="L20" s="238"/>
      <c r="M20" s="237"/>
      <c r="N20" s="243"/>
    </row>
    <row r="21" spans="1:22" x14ac:dyDescent="0.25">
      <c r="A21" s="214"/>
      <c r="B21" s="221" t="s">
        <v>144</v>
      </c>
      <c r="C21" s="161"/>
      <c r="D21" s="168"/>
      <c r="E21" s="168"/>
      <c r="F21" s="216">
        <f>IF(F18&lt;D19,0,IF(F18&gt;D20,D20,F18))</f>
        <v>0</v>
      </c>
      <c r="H21" s="214"/>
      <c r="I21" s="221" t="s">
        <v>144</v>
      </c>
      <c r="J21" s="238"/>
      <c r="K21" s="217"/>
      <c r="L21" s="236">
        <f ca="1">IF(L18&lt;K19,0,IF(L18&gt;K20,K20,L18))</f>
        <v>0</v>
      </c>
      <c r="M21" s="237"/>
      <c r="N21" s="236">
        <f t="shared" ref="N21:N22" ca="1" si="12">F21-L21</f>
        <v>0</v>
      </c>
    </row>
    <row r="22" spans="1:22" x14ac:dyDescent="0.25">
      <c r="A22" s="214"/>
      <c r="B22" s="221" t="s">
        <v>148</v>
      </c>
      <c r="C22" s="171"/>
      <c r="D22" s="222">
        <v>0.5</v>
      </c>
      <c r="E22" s="172"/>
      <c r="F22" s="216">
        <f>F21*D22</f>
        <v>0</v>
      </c>
      <c r="H22" s="214"/>
      <c r="I22" s="221" t="s">
        <v>148</v>
      </c>
      <c r="J22" s="237"/>
      <c r="K22" s="222">
        <v>0.5</v>
      </c>
      <c r="L22" s="236">
        <f ca="1">L21*K22</f>
        <v>0</v>
      </c>
      <c r="M22" s="244"/>
      <c r="N22" s="236">
        <f t="shared" ca="1" si="12"/>
        <v>0</v>
      </c>
      <c r="O22" s="173"/>
      <c r="P22" s="162"/>
    </row>
    <row r="23" spans="1:22" x14ac:dyDescent="0.25">
      <c r="A23" s="183"/>
      <c r="B23" s="184"/>
      <c r="D23" s="174"/>
      <c r="E23" s="174"/>
      <c r="F23" s="162"/>
      <c r="M23" s="167"/>
      <c r="N23" s="162"/>
      <c r="O23" s="173"/>
      <c r="P23" s="162"/>
    </row>
    <row r="24" spans="1:22" x14ac:dyDescent="0.25">
      <c r="A24" s="186" t="s">
        <v>152</v>
      </c>
      <c r="B24" s="214"/>
      <c r="C24" s="214"/>
      <c r="D24" s="214"/>
      <c r="E24" s="214"/>
      <c r="F24" s="214"/>
      <c r="G24" s="214"/>
      <c r="H24" s="214"/>
      <c r="I24" s="214"/>
    </row>
    <row r="26" spans="1:22" x14ac:dyDescent="0.25">
      <c r="B26" s="214" t="s">
        <v>151</v>
      </c>
      <c r="C26" s="214"/>
      <c r="D26" s="214"/>
      <c r="E26" s="214"/>
      <c r="F26" s="214"/>
      <c r="G26" s="214"/>
      <c r="H26" s="214"/>
      <c r="I26" s="214"/>
    </row>
    <row r="27" spans="1:22" x14ac:dyDescent="0.25">
      <c r="B27" s="214" t="s">
        <v>153</v>
      </c>
      <c r="C27" s="214"/>
      <c r="D27" s="214"/>
      <c r="E27" s="214"/>
      <c r="F27" s="214"/>
      <c r="G27" s="214"/>
      <c r="H27" s="214"/>
      <c r="I27" s="214"/>
    </row>
    <row r="28" spans="1:22" x14ac:dyDescent="0.25">
      <c r="B28" s="214" t="s">
        <v>154</v>
      </c>
      <c r="C28" s="214"/>
      <c r="D28" s="214"/>
      <c r="E28" s="214"/>
      <c r="F28" s="214"/>
      <c r="G28" s="214"/>
      <c r="H28" s="214"/>
      <c r="I28" s="214"/>
    </row>
    <row r="29" spans="1:22" x14ac:dyDescent="0.25">
      <c r="B29" s="214" t="s">
        <v>158</v>
      </c>
      <c r="C29" s="214"/>
      <c r="D29" s="214"/>
      <c r="E29" s="214"/>
      <c r="F29" s="214"/>
      <c r="G29" s="214"/>
      <c r="H29" s="214"/>
      <c r="I29" s="214"/>
    </row>
    <row r="30" spans="1:22" x14ac:dyDescent="0.25">
      <c r="B30" s="214" t="s">
        <v>155</v>
      </c>
      <c r="C30" s="214"/>
      <c r="D30" s="214"/>
      <c r="E30" s="214"/>
      <c r="F30" s="214"/>
      <c r="G30" s="214"/>
      <c r="H30" s="214"/>
      <c r="I30" s="214"/>
    </row>
    <row r="31" spans="1:22" x14ac:dyDescent="0.25">
      <c r="B31" s="214" t="s">
        <v>156</v>
      </c>
      <c r="C31" s="214"/>
      <c r="D31" s="214"/>
      <c r="E31" s="214"/>
      <c r="F31" s="214"/>
      <c r="G31" s="214"/>
      <c r="H31" s="214"/>
      <c r="I31" s="214"/>
    </row>
    <row r="32" spans="1:22" x14ac:dyDescent="0.25">
      <c r="B32" s="214"/>
      <c r="C32" s="214"/>
      <c r="D32" s="214"/>
      <c r="E32" s="214"/>
      <c r="F32" s="214"/>
      <c r="G32" s="214"/>
      <c r="H32" s="214"/>
      <c r="I32" s="214"/>
    </row>
    <row r="33" spans="1:16" s="183" customFormat="1" x14ac:dyDescent="0.25"/>
    <row r="34" spans="1:16" x14ac:dyDescent="0.25">
      <c r="A34" s="213" t="s">
        <v>150</v>
      </c>
      <c r="B34" s="214"/>
      <c r="C34" s="214"/>
    </row>
    <row r="35" spans="1:16" x14ac:dyDescent="0.25">
      <c r="A35" s="183"/>
      <c r="B35" s="184"/>
      <c r="D35" s="174"/>
      <c r="E35" s="174"/>
      <c r="F35" s="162"/>
      <c r="M35" s="167"/>
      <c r="N35" s="162"/>
      <c r="O35" s="173"/>
      <c r="P35" s="162"/>
    </row>
    <row r="36" spans="1:16" x14ac:dyDescent="0.25">
      <c r="A36" s="183"/>
      <c r="B36" s="223" t="s">
        <v>143</v>
      </c>
      <c r="C36" s="214"/>
      <c r="D36" s="224"/>
      <c r="E36" s="174"/>
      <c r="F36" s="162"/>
      <c r="M36" s="167"/>
      <c r="N36" s="162"/>
      <c r="O36" s="173"/>
      <c r="P36" s="162"/>
    </row>
    <row r="37" spans="1:16" x14ac:dyDescent="0.25">
      <c r="A37" s="183"/>
      <c r="B37" s="184"/>
      <c r="D37" s="174"/>
      <c r="E37" s="174"/>
      <c r="F37" s="162"/>
      <c r="M37" s="167"/>
      <c r="N37" s="162"/>
      <c r="O37" s="173"/>
      <c r="P37" s="162"/>
    </row>
    <row r="38" spans="1:16" x14ac:dyDescent="0.25">
      <c r="A38" s="183"/>
      <c r="B38" s="214" t="s">
        <v>305</v>
      </c>
      <c r="C38" s="214"/>
      <c r="D38" s="214"/>
      <c r="E38" s="214"/>
      <c r="F38" s="214"/>
      <c r="G38" s="214"/>
      <c r="H38" s="214"/>
      <c r="I38" s="214"/>
      <c r="M38" s="167"/>
      <c r="O38" s="174"/>
      <c r="P38" s="162"/>
    </row>
    <row r="39" spans="1:16" x14ac:dyDescent="0.25">
      <c r="A39" s="183"/>
      <c r="B39" s="214" t="s">
        <v>306</v>
      </c>
      <c r="C39" s="214"/>
      <c r="D39" s="214"/>
      <c r="E39" s="214"/>
      <c r="F39" s="214"/>
      <c r="G39" s="214"/>
      <c r="H39" s="214"/>
      <c r="I39" s="214"/>
    </row>
    <row r="40" spans="1:16" x14ac:dyDescent="0.25">
      <c r="A40" s="183"/>
      <c r="B40" s="214" t="s">
        <v>326</v>
      </c>
      <c r="C40" s="214"/>
      <c r="D40" s="214"/>
      <c r="E40" s="214"/>
      <c r="F40" s="214"/>
      <c r="G40" s="214"/>
      <c r="H40" s="214"/>
      <c r="I40" s="214"/>
    </row>
    <row r="41" spans="1:16" x14ac:dyDescent="0.25">
      <c r="A41" s="187" t="s">
        <v>125</v>
      </c>
      <c r="B41" s="186" t="s">
        <v>140</v>
      </c>
      <c r="C41" s="186"/>
      <c r="D41" s="214"/>
      <c r="E41" s="214"/>
      <c r="F41" s="214"/>
      <c r="G41" s="214"/>
      <c r="H41" s="214"/>
      <c r="I41" s="214"/>
    </row>
    <row r="42" spans="1:16" x14ac:dyDescent="0.25">
      <c r="A42" s="183"/>
      <c r="B42" s="183"/>
    </row>
    <row r="43" spans="1:16" x14ac:dyDescent="0.25">
      <c r="A43" s="183"/>
      <c r="B43" s="214" t="s">
        <v>104</v>
      </c>
      <c r="C43" s="214"/>
      <c r="D43" s="214"/>
      <c r="E43" s="214"/>
      <c r="F43" s="214"/>
      <c r="G43" s="214"/>
      <c r="H43" s="214"/>
      <c r="I43" s="214"/>
    </row>
    <row r="44" spans="1:16" x14ac:dyDescent="0.25">
      <c r="A44" s="183"/>
      <c r="B44" s="214" t="s">
        <v>105</v>
      </c>
      <c r="C44" s="214"/>
      <c r="D44" s="214"/>
      <c r="E44" s="214"/>
      <c r="F44" s="214"/>
      <c r="G44" s="214"/>
      <c r="H44" s="214"/>
      <c r="I44" s="214"/>
    </row>
    <row r="45" spans="1:16" x14ac:dyDescent="0.25">
      <c r="A45" s="183"/>
      <c r="B45" s="214" t="s">
        <v>327</v>
      </c>
      <c r="C45" s="214"/>
      <c r="D45" s="214"/>
      <c r="E45" s="214"/>
      <c r="F45" s="214"/>
      <c r="G45" s="214"/>
      <c r="H45" s="214"/>
      <c r="I45" s="214"/>
    </row>
    <row r="46" spans="1:16" x14ac:dyDescent="0.25">
      <c r="A46" s="187" t="s">
        <v>123</v>
      </c>
      <c r="B46" s="186" t="s">
        <v>124</v>
      </c>
      <c r="C46" s="186"/>
      <c r="D46" s="214"/>
      <c r="E46" s="214"/>
      <c r="F46" s="214"/>
      <c r="G46" s="214"/>
      <c r="H46" s="214"/>
      <c r="I46" s="214"/>
    </row>
    <row r="47" spans="1:16" x14ac:dyDescent="0.25">
      <c r="A47" s="183"/>
      <c r="B47" s="183"/>
    </row>
    <row r="48" spans="1:16" x14ac:dyDescent="0.25">
      <c r="A48" s="183"/>
      <c r="B48" s="214"/>
      <c r="C48" s="214"/>
      <c r="D48" s="214"/>
      <c r="E48" s="214"/>
      <c r="F48" s="214"/>
      <c r="G48" s="214"/>
      <c r="H48" s="214"/>
      <c r="I48" s="214"/>
    </row>
    <row r="49" spans="1:9" x14ac:dyDescent="0.25">
      <c r="A49" s="183"/>
      <c r="B49" s="214" t="s">
        <v>307</v>
      </c>
      <c r="C49" s="214"/>
      <c r="D49" s="214"/>
      <c r="E49" s="214"/>
      <c r="F49" s="214"/>
      <c r="G49" s="214"/>
      <c r="H49" s="214"/>
      <c r="I49" s="214"/>
    </row>
    <row r="50" spans="1:9" x14ac:dyDescent="0.25">
      <c r="A50" s="183"/>
      <c r="B50" s="214" t="s">
        <v>308</v>
      </c>
      <c r="C50" s="214"/>
      <c r="D50" s="214"/>
      <c r="E50" s="214"/>
      <c r="F50" s="214"/>
      <c r="G50" s="214"/>
      <c r="H50" s="214"/>
      <c r="I50" s="214"/>
    </row>
    <row r="51" spans="1:9" x14ac:dyDescent="0.25">
      <c r="A51" s="187" t="s">
        <v>135</v>
      </c>
      <c r="B51" s="186" t="s">
        <v>136</v>
      </c>
      <c r="C51" s="186"/>
      <c r="D51" s="214"/>
      <c r="E51" s="214"/>
      <c r="F51" s="214"/>
      <c r="G51" s="214"/>
      <c r="H51" s="214"/>
      <c r="I51" s="214"/>
    </row>
    <row r="52" spans="1:9" x14ac:dyDescent="0.25">
      <c r="A52" s="183"/>
      <c r="B52" s="183"/>
    </row>
    <row r="53" spans="1:9" x14ac:dyDescent="0.25">
      <c r="B53" s="214"/>
      <c r="C53" s="214"/>
      <c r="D53" s="214"/>
      <c r="E53" s="214"/>
      <c r="F53" s="214"/>
      <c r="G53" s="214"/>
      <c r="H53" s="214"/>
      <c r="I53" s="214"/>
    </row>
    <row r="54" spans="1:9" x14ac:dyDescent="0.25">
      <c r="A54" s="183"/>
      <c r="B54" s="214" t="s">
        <v>309</v>
      </c>
      <c r="C54" s="214"/>
      <c r="D54" s="214"/>
      <c r="E54" s="214"/>
      <c r="F54" s="214"/>
      <c r="G54" s="214"/>
      <c r="H54" s="214"/>
      <c r="I54" s="214"/>
    </row>
    <row r="55" spans="1:9" x14ac:dyDescent="0.25">
      <c r="A55" s="183"/>
      <c r="B55" s="214" t="s">
        <v>310</v>
      </c>
      <c r="C55" s="214"/>
      <c r="D55" s="214"/>
      <c r="E55" s="214"/>
      <c r="F55" s="214"/>
      <c r="G55" s="214"/>
      <c r="H55" s="214"/>
      <c r="I55" s="214"/>
    </row>
    <row r="56" spans="1:9" x14ac:dyDescent="0.25">
      <c r="A56" s="187" t="s">
        <v>300</v>
      </c>
      <c r="B56" s="186" t="s">
        <v>301</v>
      </c>
      <c r="C56" s="186"/>
      <c r="D56" s="214"/>
      <c r="E56" s="214"/>
      <c r="F56" s="214"/>
      <c r="G56" s="214"/>
      <c r="H56" s="214"/>
      <c r="I56" s="214"/>
    </row>
    <row r="58" spans="1:9" x14ac:dyDescent="0.25">
      <c r="B58" s="214" t="s">
        <v>311</v>
      </c>
      <c r="C58" s="214"/>
      <c r="D58" s="214"/>
      <c r="E58" s="214"/>
      <c r="F58" s="214"/>
      <c r="G58" s="214"/>
      <c r="H58" s="214"/>
      <c r="I58" s="214"/>
    </row>
    <row r="59" spans="1:9" x14ac:dyDescent="0.25">
      <c r="B59" s="214" t="s">
        <v>312</v>
      </c>
      <c r="C59" s="214"/>
      <c r="D59" s="214"/>
      <c r="E59" s="214"/>
      <c r="F59" s="214"/>
      <c r="G59" s="214"/>
      <c r="H59" s="214"/>
      <c r="I59" s="214"/>
    </row>
    <row r="60" spans="1:9" x14ac:dyDescent="0.25">
      <c r="B60" s="214" t="s">
        <v>329</v>
      </c>
      <c r="C60" s="214"/>
      <c r="D60" s="214"/>
      <c r="E60" s="214"/>
      <c r="F60" s="214"/>
      <c r="G60" s="214"/>
      <c r="H60" s="214"/>
      <c r="I60" s="214"/>
    </row>
    <row r="61" spans="1:9" x14ac:dyDescent="0.25">
      <c r="A61" s="187" t="s">
        <v>129</v>
      </c>
      <c r="B61" s="186" t="s">
        <v>130</v>
      </c>
      <c r="C61" s="186"/>
      <c r="D61" s="214"/>
      <c r="E61" s="214"/>
      <c r="F61" s="214"/>
      <c r="G61" s="214"/>
      <c r="H61" s="214"/>
      <c r="I61" s="214"/>
    </row>
    <row r="63" spans="1:9" x14ac:dyDescent="0.25">
      <c r="B63" s="214"/>
      <c r="C63" s="214"/>
      <c r="D63" s="214"/>
      <c r="E63" s="214"/>
      <c r="F63" s="214"/>
      <c r="G63" s="214"/>
      <c r="H63" s="214"/>
      <c r="I63" s="214"/>
    </row>
    <row r="64" spans="1:9" x14ac:dyDescent="0.25">
      <c r="B64" s="214" t="s">
        <v>313</v>
      </c>
      <c r="C64" s="214"/>
      <c r="D64" s="214"/>
      <c r="E64" s="214"/>
      <c r="F64" s="214"/>
      <c r="G64" s="214"/>
      <c r="H64" s="214"/>
      <c r="I64" s="214"/>
    </row>
    <row r="65" spans="1:9" x14ac:dyDescent="0.25">
      <c r="B65" s="214" t="s">
        <v>314</v>
      </c>
      <c r="C65" s="214"/>
      <c r="D65" s="214"/>
      <c r="E65" s="214"/>
      <c r="F65" s="214"/>
      <c r="G65" s="214"/>
      <c r="H65" s="214"/>
      <c r="I65" s="214"/>
    </row>
    <row r="66" spans="1:9" x14ac:dyDescent="0.25">
      <c r="A66" s="187" t="s">
        <v>302</v>
      </c>
      <c r="B66" s="186" t="s">
        <v>303</v>
      </c>
      <c r="C66" s="186"/>
      <c r="D66" s="214"/>
      <c r="E66" s="214"/>
      <c r="F66" s="214"/>
      <c r="G66" s="214"/>
      <c r="H66" s="214"/>
      <c r="I66" s="214"/>
    </row>
    <row r="68" spans="1:9" x14ac:dyDescent="0.25">
      <c r="B68" s="214"/>
      <c r="C68" s="214"/>
      <c r="D68" s="214"/>
      <c r="E68" s="214"/>
      <c r="F68" s="214"/>
      <c r="G68" s="214"/>
      <c r="H68" s="214"/>
      <c r="I68" s="214"/>
    </row>
    <row r="69" spans="1:9" x14ac:dyDescent="0.25">
      <c r="B69" s="214"/>
      <c r="C69" s="214"/>
      <c r="D69" s="214"/>
      <c r="E69" s="214"/>
      <c r="F69" s="214"/>
      <c r="G69" s="214"/>
      <c r="H69" s="214"/>
      <c r="I69" s="214"/>
    </row>
    <row r="70" spans="1:9" x14ac:dyDescent="0.25">
      <c r="B70" s="214"/>
      <c r="C70" s="214"/>
      <c r="D70" s="214"/>
      <c r="E70" s="214"/>
      <c r="F70" s="214"/>
      <c r="G70" s="214"/>
      <c r="H70" s="214"/>
      <c r="I70" s="214"/>
    </row>
    <row r="71" spans="1:9" x14ac:dyDescent="0.25">
      <c r="A71" s="187"/>
      <c r="B71" s="186"/>
      <c r="C71" s="186"/>
      <c r="D71" s="214"/>
      <c r="E71" s="214"/>
      <c r="F71" s="214"/>
      <c r="G71" s="214"/>
      <c r="H71" s="214"/>
      <c r="I71" s="214"/>
    </row>
    <row r="72" spans="1:9" s="183" customFormat="1" x14ac:dyDescent="0.25"/>
    <row r="73" spans="1:9" x14ac:dyDescent="0.25">
      <c r="A73" s="183"/>
      <c r="B73" s="214"/>
      <c r="C73" s="214"/>
      <c r="D73" s="214"/>
      <c r="E73" s="214"/>
      <c r="F73" s="214"/>
      <c r="G73" s="214"/>
      <c r="H73" s="214"/>
      <c r="I73" s="214"/>
    </row>
    <row r="74" spans="1:9" x14ac:dyDescent="0.25">
      <c r="A74" s="183"/>
      <c r="B74" s="214"/>
      <c r="C74" s="214"/>
      <c r="D74" s="214"/>
      <c r="E74" s="214"/>
      <c r="F74" s="214"/>
      <c r="G74" s="214"/>
      <c r="H74" s="214"/>
      <c r="I74" s="214"/>
    </row>
    <row r="75" spans="1:9" x14ac:dyDescent="0.25">
      <c r="A75" s="183"/>
      <c r="B75" s="214"/>
      <c r="C75" s="214"/>
      <c r="D75" s="214"/>
      <c r="E75" s="214"/>
      <c r="F75" s="214"/>
      <c r="G75" s="214"/>
      <c r="H75" s="214"/>
      <c r="I75" s="214"/>
    </row>
    <row r="76" spans="1:9" x14ac:dyDescent="0.25">
      <c r="A76" s="187"/>
      <c r="B76" s="186"/>
      <c r="C76" s="186"/>
      <c r="D76" s="214"/>
      <c r="E76" s="214"/>
      <c r="F76" s="214"/>
      <c r="G76" s="214"/>
      <c r="H76" s="214"/>
      <c r="I76" s="214"/>
    </row>
  </sheetData>
  <sheetProtection algorithmName="SHA-512" hashValue="Hl045Fsye/1WDayQM2l2XrbLknFH9yf4jQJja9I4omNbiJOEFdUC/GxiCtrJaab2rf7v73xhSq7hxK8fIsFxXw==" saltValue="3eNjeh742m3/qSp94uqTfA==" spinCount="100000" sheet="1" objects="1" scenarios="1"/>
  <dataValidations count="1">
    <dataValidation type="textLength" allowBlank="1" showErrorMessage="1" error="bitte nur ein Zeichen (a-z) erfassen_x000a_" sqref="A9:A17" xr:uid="{9BE5F984-A89A-4A87-8669-2A17B1768A8E}">
      <formula1>0</formula1>
      <formula2>1</formula2>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0208-7749-413E-B313-8D45DE9D1B35}">
  <sheetPr codeName="Tabelle12"/>
  <dimension ref="A1:W502"/>
  <sheetViews>
    <sheetView zoomScaleNormal="100" zoomScaleSheetLayoutView="98" workbookViewId="0">
      <pane ySplit="7" topLeftCell="A12" activePane="bottomLeft" state="frozen"/>
      <selection activeCell="O9" sqref="O9:P13"/>
      <selection pane="bottomLeft" activeCell="P12" sqref="P12"/>
    </sheetView>
  </sheetViews>
  <sheetFormatPr baseColWidth="10" defaultColWidth="11.44140625" defaultRowHeight="13.8" outlineLevelCol="2" x14ac:dyDescent="0.25"/>
  <cols>
    <col min="1" max="1" width="12.6640625" style="109" hidden="1" customWidth="1" outlineLevel="2"/>
    <col min="2" max="2" width="15.88671875" style="109" hidden="1" customWidth="1" outlineLevel="2"/>
    <col min="3" max="3" width="17.5546875" style="109" hidden="1" customWidth="1" outlineLevel="2"/>
    <col min="4" max="4" width="3.33203125" style="109" hidden="1" customWidth="1" outlineLevel="2"/>
    <col min="5" max="5" width="5.44140625" style="109" hidden="1" customWidth="1" outlineLevel="2"/>
    <col min="6" max="6" width="10.88671875" style="109" hidden="1" customWidth="1" outlineLevel="2"/>
    <col min="7" max="7" width="8.88671875" style="109" hidden="1" customWidth="1" outlineLevel="2"/>
    <col min="8" max="8" width="12.6640625" style="109" hidden="1" customWidth="1" outlineLevel="2"/>
    <col min="9" max="10" width="12.88671875" style="109" hidden="1" customWidth="1" outlineLevel="2"/>
    <col min="11" max="11" width="5.88671875" style="109" hidden="1" customWidth="1" outlineLevel="2"/>
    <col min="12" max="12" width="4.6640625" style="111" hidden="1" customWidth="1" outlineLevel="1"/>
    <col min="13" max="13" width="11" style="109" hidden="1" customWidth="1" outlineLevel="1"/>
    <col min="14" max="14" width="18.6640625" style="109" hidden="1" customWidth="1" outlineLevel="1"/>
    <col min="15" max="15" width="40.6640625" style="16" customWidth="1" collapsed="1"/>
    <col min="16" max="16" width="5.109375" style="17" bestFit="1" customWidth="1"/>
    <col min="17" max="17" width="11.6640625" style="16" customWidth="1"/>
    <col min="18" max="18" width="27.6640625" style="16" customWidth="1"/>
    <col min="19" max="21" width="18.6640625" style="16" customWidth="1"/>
    <col min="22" max="16384" width="11.44140625" style="16"/>
  </cols>
  <sheetData>
    <row r="1" spans="1:23" s="20" customFormat="1" x14ac:dyDescent="0.25">
      <c r="A1" s="85"/>
      <c r="B1" s="82"/>
      <c r="C1" s="82"/>
      <c r="D1" s="82"/>
      <c r="E1" s="85"/>
      <c r="F1" s="82"/>
      <c r="G1" s="82"/>
      <c r="H1" s="82"/>
      <c r="I1" s="82"/>
      <c r="J1" s="82"/>
      <c r="K1" s="82"/>
      <c r="L1" s="83"/>
      <c r="M1" s="86"/>
      <c r="N1" s="82"/>
      <c r="O1" s="21" t="s">
        <v>219</v>
      </c>
      <c r="P1" s="73"/>
    </row>
    <row r="2" spans="1:23" s="20" customFormat="1" x14ac:dyDescent="0.25">
      <c r="A2" s="82"/>
      <c r="B2" s="82"/>
      <c r="C2" s="82"/>
      <c r="D2" s="82"/>
      <c r="E2" s="82"/>
      <c r="F2" s="82"/>
      <c r="G2" s="82"/>
      <c r="H2" s="82"/>
      <c r="I2" s="82"/>
      <c r="J2" s="82"/>
      <c r="K2" s="82"/>
      <c r="L2" s="81"/>
      <c r="M2" s="82"/>
      <c r="N2" s="82"/>
      <c r="O2" s="21" t="s">
        <v>220</v>
      </c>
      <c r="P2" s="73"/>
    </row>
    <row r="3" spans="1:23" s="20" customFormat="1" ht="14.4" x14ac:dyDescent="0.3">
      <c r="A3" s="87"/>
      <c r="B3" s="82"/>
      <c r="C3" s="82"/>
      <c r="D3" s="82"/>
      <c r="E3" s="82"/>
      <c r="F3" s="82"/>
      <c r="G3" s="82"/>
      <c r="H3" s="82"/>
      <c r="I3" s="82"/>
      <c r="J3" s="82"/>
      <c r="K3" s="82"/>
      <c r="L3" s="83"/>
      <c r="M3" s="84"/>
      <c r="N3" s="82"/>
      <c r="O3" s="21" t="s">
        <v>335</v>
      </c>
      <c r="P3" s="73"/>
    </row>
    <row r="4" spans="1:23" s="20" customFormat="1" ht="14.4" x14ac:dyDescent="0.3">
      <c r="A4" s="87"/>
      <c r="B4" s="82"/>
      <c r="C4" s="82"/>
      <c r="D4" s="82"/>
      <c r="E4" s="82"/>
      <c r="F4" s="82"/>
      <c r="G4" s="82"/>
      <c r="H4" s="82"/>
      <c r="I4" s="82"/>
      <c r="J4" s="82"/>
      <c r="K4" s="82"/>
      <c r="L4" s="82"/>
      <c r="M4" s="82"/>
      <c r="N4" s="82"/>
      <c r="O4" s="20" t="s">
        <v>51</v>
      </c>
      <c r="P4" s="74"/>
    </row>
    <row r="5" spans="1:23" s="20" customFormat="1" x14ac:dyDescent="0.25">
      <c r="A5" s="88"/>
      <c r="B5" s="89"/>
      <c r="C5" s="90"/>
      <c r="D5" s="91"/>
      <c r="E5" s="92"/>
      <c r="F5" s="93"/>
      <c r="G5" s="94"/>
      <c r="H5" s="95"/>
      <c r="I5" s="95"/>
      <c r="J5" s="95"/>
      <c r="K5" s="82"/>
      <c r="L5" s="96"/>
      <c r="M5" s="97"/>
      <c r="N5" s="98"/>
      <c r="O5" s="21"/>
      <c r="P5" s="73"/>
    </row>
    <row r="6" spans="1:23" s="20" customFormat="1" ht="34.5" customHeight="1" x14ac:dyDescent="0.25">
      <c r="A6" s="82"/>
      <c r="B6" s="82"/>
      <c r="C6" s="82"/>
      <c r="D6" s="82"/>
      <c r="E6" s="82"/>
      <c r="F6" s="82"/>
      <c r="G6" s="99"/>
      <c r="H6" s="82"/>
      <c r="I6" s="100"/>
      <c r="J6" s="82"/>
      <c r="K6" s="82"/>
      <c r="L6" s="101"/>
      <c r="M6" s="99"/>
      <c r="N6" s="82"/>
      <c r="P6" s="22"/>
      <c r="Q6" s="22" t="s">
        <v>50</v>
      </c>
      <c r="S6" s="23" t="s">
        <v>42</v>
      </c>
    </row>
    <row r="7" spans="1:23" s="20" customFormat="1" ht="67.5" customHeight="1" thickBot="1" x14ac:dyDescent="0.35">
      <c r="A7" s="82"/>
      <c r="B7" s="82"/>
      <c r="C7" s="82"/>
      <c r="D7" s="82"/>
      <c r="E7" s="82"/>
      <c r="F7" s="82"/>
      <c r="G7" s="99"/>
      <c r="H7" s="82"/>
      <c r="I7" s="100"/>
      <c r="J7" s="82"/>
      <c r="K7" s="82"/>
      <c r="L7" s="102"/>
      <c r="M7" s="103"/>
      <c r="N7" s="104"/>
      <c r="O7" s="24" t="s">
        <v>9</v>
      </c>
      <c r="P7" s="75" t="s">
        <v>147</v>
      </c>
      <c r="Q7" s="25">
        <v>0</v>
      </c>
      <c r="R7" s="26" t="s">
        <v>49</v>
      </c>
      <c r="S7" s="27" t="s">
        <v>46</v>
      </c>
      <c r="T7" s="27" t="s">
        <v>47</v>
      </c>
      <c r="U7" s="27" t="s">
        <v>48</v>
      </c>
      <c r="V7" s="28"/>
    </row>
    <row r="8" spans="1:23" ht="41.4" x14ac:dyDescent="0.25">
      <c r="A8" s="88"/>
      <c r="B8" s="89"/>
      <c r="C8" s="90"/>
      <c r="D8" s="91"/>
      <c r="E8" s="92"/>
      <c r="F8" s="93"/>
      <c r="G8" s="94"/>
      <c r="H8" s="105"/>
      <c r="I8" s="95"/>
      <c r="J8" s="95"/>
      <c r="K8" s="106"/>
      <c r="L8" s="107"/>
      <c r="M8" s="108"/>
      <c r="N8" s="98"/>
      <c r="O8" s="19" t="s">
        <v>10</v>
      </c>
      <c r="P8" s="76" t="s">
        <v>125</v>
      </c>
      <c r="Q8" s="54">
        <v>90000</v>
      </c>
      <c r="R8" s="55"/>
      <c r="S8" s="56" t="s">
        <v>224</v>
      </c>
      <c r="T8" s="55" t="s">
        <v>225</v>
      </c>
      <c r="U8" s="55"/>
      <c r="V8" s="18"/>
      <c r="W8" s="18"/>
    </row>
    <row r="9" spans="1:23" ht="41.4" x14ac:dyDescent="0.25">
      <c r="A9" s="88"/>
      <c r="B9" s="89"/>
      <c r="C9" s="90"/>
      <c r="D9" s="91"/>
      <c r="E9" s="92"/>
      <c r="F9" s="93"/>
      <c r="G9" s="94"/>
      <c r="H9" s="105"/>
      <c r="I9" s="95"/>
      <c r="J9" s="95"/>
      <c r="L9" s="107"/>
      <c r="M9" s="97"/>
      <c r="N9" s="98"/>
      <c r="O9" s="19" t="s">
        <v>221</v>
      </c>
      <c r="P9" s="76" t="s">
        <v>125</v>
      </c>
      <c r="Q9" s="54">
        <v>249000</v>
      </c>
      <c r="R9" s="55" t="s">
        <v>226</v>
      </c>
      <c r="S9" s="56" t="s">
        <v>227</v>
      </c>
      <c r="T9" s="55" t="s">
        <v>228</v>
      </c>
      <c r="U9" s="55" t="s">
        <v>229</v>
      </c>
    </row>
    <row r="10" spans="1:23" ht="41.4" x14ac:dyDescent="0.25">
      <c r="A10" s="88"/>
      <c r="B10" s="89"/>
      <c r="C10" s="90"/>
      <c r="D10" s="91"/>
      <c r="E10" s="92"/>
      <c r="F10" s="93"/>
      <c r="G10" s="94"/>
      <c r="H10" s="105"/>
      <c r="I10" s="95"/>
      <c r="J10" s="95"/>
      <c r="L10" s="107"/>
      <c r="M10" s="108"/>
      <c r="N10" s="98"/>
      <c r="O10" s="19" t="s">
        <v>11</v>
      </c>
      <c r="P10" s="76" t="s">
        <v>125</v>
      </c>
      <c r="Q10" s="54">
        <v>22000</v>
      </c>
      <c r="R10" s="55"/>
      <c r="S10" s="56" t="s">
        <v>230</v>
      </c>
      <c r="T10" s="55" t="s">
        <v>231</v>
      </c>
      <c r="U10" s="55"/>
    </row>
    <row r="11" spans="1:23" ht="41.4" x14ac:dyDescent="0.25">
      <c r="A11" s="88"/>
      <c r="B11" s="89"/>
      <c r="C11" s="90"/>
      <c r="D11" s="91"/>
      <c r="E11" s="92"/>
      <c r="F11" s="93"/>
      <c r="G11" s="94"/>
      <c r="H11" s="105"/>
      <c r="I11" s="95"/>
      <c r="J11" s="95"/>
      <c r="L11" s="107"/>
      <c r="M11" s="108"/>
      <c r="N11" s="98"/>
      <c r="O11" s="19" t="s">
        <v>12</v>
      </c>
      <c r="P11" s="76" t="s">
        <v>125</v>
      </c>
      <c r="Q11" s="54">
        <v>9120</v>
      </c>
      <c r="R11" s="55" t="s">
        <v>232</v>
      </c>
      <c r="S11" s="55" t="s">
        <v>233</v>
      </c>
      <c r="T11" s="55"/>
      <c r="U11" s="55"/>
    </row>
    <row r="12" spans="1:23" ht="41.4" x14ac:dyDescent="0.25">
      <c r="A12" s="88"/>
      <c r="B12" s="89"/>
      <c r="C12" s="90"/>
      <c r="D12" s="91"/>
      <c r="E12" s="92"/>
      <c r="F12" s="93"/>
      <c r="G12" s="94"/>
      <c r="H12" s="105"/>
      <c r="I12" s="95"/>
      <c r="J12" s="95"/>
      <c r="L12" s="107"/>
      <c r="M12" s="108"/>
      <c r="N12" s="98"/>
      <c r="O12" s="19" t="s">
        <v>13</v>
      </c>
      <c r="P12" s="76" t="s">
        <v>125</v>
      </c>
      <c r="Q12" s="54">
        <v>46400</v>
      </c>
      <c r="R12" s="55" t="s">
        <v>234</v>
      </c>
      <c r="S12" s="56" t="s">
        <v>235</v>
      </c>
      <c r="T12" s="55" t="s">
        <v>236</v>
      </c>
      <c r="U12" s="55"/>
    </row>
    <row r="13" spans="1:23" ht="27.6" x14ac:dyDescent="0.25">
      <c r="A13" s="88"/>
      <c r="B13" s="89"/>
      <c r="C13" s="90"/>
      <c r="D13" s="91"/>
      <c r="E13" s="92"/>
      <c r="F13" s="93"/>
      <c r="G13" s="94"/>
      <c r="H13" s="105"/>
      <c r="I13" s="95"/>
      <c r="J13" s="95"/>
      <c r="L13" s="107"/>
      <c r="M13" s="108"/>
      <c r="N13" s="98"/>
      <c r="O13" s="19" t="s">
        <v>14</v>
      </c>
      <c r="P13" s="76" t="s">
        <v>125</v>
      </c>
      <c r="Q13" s="54">
        <v>64500</v>
      </c>
      <c r="R13" s="55" t="s">
        <v>15</v>
      </c>
      <c r="S13" s="55" t="s">
        <v>237</v>
      </c>
      <c r="T13" s="55" t="s">
        <v>238</v>
      </c>
      <c r="U13" s="55"/>
    </row>
    <row r="14" spans="1:23" x14ac:dyDescent="0.25">
      <c r="A14" s="88"/>
      <c r="B14" s="89"/>
      <c r="C14" s="90"/>
      <c r="D14" s="91"/>
      <c r="E14" s="92"/>
      <c r="F14" s="93"/>
      <c r="G14" s="94"/>
      <c r="H14" s="105"/>
      <c r="I14" s="95"/>
      <c r="J14" s="95"/>
      <c r="L14" s="107"/>
      <c r="M14" s="108"/>
      <c r="N14" s="98"/>
      <c r="O14" s="19"/>
      <c r="P14" s="76"/>
      <c r="Q14" s="53"/>
      <c r="R14" s="55"/>
      <c r="S14" s="56"/>
      <c r="T14" s="55"/>
      <c r="U14" s="55"/>
    </row>
    <row r="15" spans="1:23" ht="55.2" x14ac:dyDescent="0.25">
      <c r="A15" s="88"/>
      <c r="B15" s="89"/>
      <c r="C15" s="90"/>
      <c r="D15" s="91"/>
      <c r="E15" s="92"/>
      <c r="F15" s="93"/>
      <c r="G15" s="94"/>
      <c r="H15" s="105"/>
      <c r="I15" s="95"/>
      <c r="J15" s="95"/>
      <c r="L15" s="107"/>
      <c r="M15" s="108"/>
      <c r="N15" s="98"/>
      <c r="O15" s="19" t="s">
        <v>222</v>
      </c>
      <c r="P15" s="76" t="s">
        <v>123</v>
      </c>
      <c r="Q15" s="54">
        <v>105000</v>
      </c>
      <c r="R15" s="55" t="s">
        <v>239</v>
      </c>
      <c r="S15" s="56" t="s">
        <v>240</v>
      </c>
      <c r="T15" s="55" t="s">
        <v>241</v>
      </c>
      <c r="U15" s="55" t="s">
        <v>242</v>
      </c>
    </row>
    <row r="16" spans="1:23" ht="41.4" x14ac:dyDescent="0.25">
      <c r="A16" s="88"/>
      <c r="B16" s="89"/>
      <c r="C16" s="90"/>
      <c r="D16" s="91"/>
      <c r="E16" s="92"/>
      <c r="F16" s="93"/>
      <c r="G16" s="94"/>
      <c r="H16" s="105"/>
      <c r="I16" s="95"/>
      <c r="J16" s="95"/>
      <c r="L16" s="107"/>
      <c r="M16" s="108"/>
      <c r="N16" s="98"/>
      <c r="O16" s="19" t="s">
        <v>16</v>
      </c>
      <c r="P16" s="76" t="s">
        <v>135</v>
      </c>
      <c r="Q16" s="54">
        <v>28000</v>
      </c>
      <c r="R16" s="55" t="s">
        <v>17</v>
      </c>
      <c r="S16" s="56" t="s">
        <v>63</v>
      </c>
      <c r="T16" s="55" t="s">
        <v>18</v>
      </c>
      <c r="U16" s="55"/>
    </row>
    <row r="17" spans="1:21" ht="55.2" x14ac:dyDescent="0.25">
      <c r="A17" s="88"/>
      <c r="B17" s="89"/>
      <c r="C17" s="90"/>
      <c r="D17" s="91"/>
      <c r="E17" s="92"/>
      <c r="F17" s="93"/>
      <c r="G17" s="94"/>
      <c r="H17" s="105"/>
      <c r="I17" s="95"/>
      <c r="J17" s="95"/>
      <c r="L17" s="107"/>
      <c r="M17" s="108"/>
      <c r="N17" s="98"/>
      <c r="O17" s="19" t="s">
        <v>223</v>
      </c>
      <c r="P17" s="76" t="s">
        <v>129</v>
      </c>
      <c r="Q17" s="54">
        <v>30000</v>
      </c>
      <c r="R17" s="55"/>
      <c r="S17" s="56" t="s">
        <v>243</v>
      </c>
      <c r="T17" s="55" t="s">
        <v>244</v>
      </c>
      <c r="U17" s="55"/>
    </row>
    <row r="18" spans="1:21" x14ac:dyDescent="0.25">
      <c r="A18" s="88"/>
      <c r="B18" s="89"/>
      <c r="C18" s="90"/>
      <c r="D18" s="91"/>
      <c r="E18" s="92"/>
      <c r="F18" s="93"/>
      <c r="G18" s="94"/>
      <c r="H18" s="105"/>
      <c r="I18" s="95"/>
      <c r="J18" s="95"/>
      <c r="L18" s="107"/>
      <c r="M18" s="108"/>
      <c r="N18" s="98"/>
      <c r="O18" s="19"/>
      <c r="P18" s="76"/>
      <c r="Q18" s="14"/>
      <c r="R18" s="15"/>
      <c r="S18" s="68"/>
      <c r="T18" s="68"/>
      <c r="U18" s="68"/>
    </row>
    <row r="19" spans="1:21" x14ac:dyDescent="0.25">
      <c r="A19" s="88"/>
      <c r="B19" s="89"/>
      <c r="C19" s="90"/>
      <c r="D19" s="91"/>
      <c r="E19" s="92"/>
      <c r="F19" s="93"/>
      <c r="G19" s="94"/>
      <c r="H19" s="105"/>
      <c r="I19" s="95"/>
      <c r="J19" s="95"/>
      <c r="L19" s="107"/>
      <c r="M19" s="108"/>
      <c r="N19" s="98"/>
      <c r="O19" s="19"/>
      <c r="P19" s="76"/>
      <c r="Q19" s="14"/>
      <c r="R19" s="15"/>
      <c r="S19" s="68"/>
      <c r="T19" s="68"/>
      <c r="U19" s="68"/>
    </row>
    <row r="20" spans="1:21" x14ac:dyDescent="0.25">
      <c r="A20" s="88"/>
      <c r="B20" s="89"/>
      <c r="C20" s="90"/>
      <c r="D20" s="91"/>
      <c r="E20" s="92"/>
      <c r="F20" s="93"/>
      <c r="G20" s="94"/>
      <c r="H20" s="105"/>
      <c r="I20" s="95"/>
      <c r="J20" s="95"/>
      <c r="L20" s="107"/>
      <c r="M20" s="108"/>
      <c r="N20" s="98"/>
      <c r="O20" s="19"/>
      <c r="P20" s="76"/>
      <c r="Q20" s="14"/>
      <c r="R20" s="15"/>
      <c r="S20" s="68"/>
      <c r="T20" s="68"/>
      <c r="U20" s="68"/>
    </row>
    <row r="21" spans="1:21" x14ac:dyDescent="0.25">
      <c r="A21" s="88"/>
      <c r="B21" s="89"/>
      <c r="C21" s="90"/>
      <c r="D21" s="91"/>
      <c r="E21" s="92"/>
      <c r="F21" s="93"/>
      <c r="G21" s="94"/>
      <c r="H21" s="105"/>
      <c r="I21" s="95"/>
      <c r="J21" s="95"/>
      <c r="L21" s="107"/>
      <c r="M21" s="108"/>
      <c r="N21" s="98"/>
      <c r="O21" s="19"/>
      <c r="P21" s="76"/>
      <c r="Q21" s="14"/>
      <c r="R21" s="15"/>
      <c r="S21" s="68"/>
      <c r="T21" s="68"/>
      <c r="U21" s="68"/>
    </row>
    <row r="22" spans="1:21" x14ac:dyDescent="0.25">
      <c r="A22" s="88"/>
      <c r="B22" s="89"/>
      <c r="C22" s="90"/>
      <c r="D22" s="91"/>
      <c r="E22" s="92"/>
      <c r="F22" s="93"/>
      <c r="G22" s="94"/>
      <c r="H22" s="105"/>
      <c r="I22" s="95"/>
      <c r="J22" s="95"/>
      <c r="L22" s="107"/>
      <c r="M22" s="108"/>
      <c r="N22" s="98"/>
      <c r="O22" s="19"/>
      <c r="P22" s="76"/>
      <c r="Q22" s="14"/>
      <c r="R22" s="15"/>
      <c r="S22" s="68"/>
      <c r="T22" s="68"/>
      <c r="U22" s="68"/>
    </row>
    <row r="23" spans="1:21" x14ac:dyDescent="0.25">
      <c r="A23" s="88"/>
      <c r="B23" s="89"/>
      <c r="C23" s="90"/>
      <c r="D23" s="91"/>
      <c r="E23" s="92"/>
      <c r="F23" s="93"/>
      <c r="G23" s="94"/>
      <c r="H23" s="105"/>
      <c r="I23" s="95"/>
      <c r="J23" s="95"/>
      <c r="L23" s="107"/>
      <c r="M23" s="108"/>
      <c r="N23" s="98"/>
      <c r="O23" s="19"/>
      <c r="P23" s="76"/>
      <c r="Q23" s="14"/>
      <c r="R23" s="15"/>
      <c r="S23" s="68"/>
      <c r="T23" s="68"/>
      <c r="U23" s="68"/>
    </row>
    <row r="24" spans="1:21" x14ac:dyDescent="0.25">
      <c r="A24" s="88"/>
      <c r="B24" s="89"/>
      <c r="C24" s="90"/>
      <c r="D24" s="91"/>
      <c r="E24" s="92"/>
      <c r="F24" s="93"/>
      <c r="G24" s="94"/>
      <c r="H24" s="105"/>
      <c r="I24" s="95"/>
      <c r="J24" s="95"/>
      <c r="L24" s="107"/>
      <c r="M24" s="108"/>
      <c r="N24" s="98"/>
      <c r="O24" s="19"/>
      <c r="P24" s="76"/>
      <c r="Q24" s="14"/>
      <c r="R24" s="15"/>
      <c r="S24" s="68"/>
      <c r="T24" s="68"/>
      <c r="U24" s="68"/>
    </row>
    <row r="25" spans="1:21" x14ac:dyDescent="0.25">
      <c r="A25" s="88"/>
      <c r="B25" s="89"/>
      <c r="C25" s="90"/>
      <c r="D25" s="91"/>
      <c r="E25" s="92"/>
      <c r="F25" s="93"/>
      <c r="G25" s="94"/>
      <c r="H25" s="105"/>
      <c r="I25" s="95"/>
      <c r="J25" s="95"/>
      <c r="L25" s="107"/>
      <c r="M25" s="108"/>
      <c r="N25" s="98"/>
      <c r="O25" s="19"/>
      <c r="P25" s="76"/>
      <c r="Q25" s="14"/>
      <c r="R25" s="15"/>
      <c r="S25" s="68"/>
      <c r="T25" s="68"/>
      <c r="U25" s="68"/>
    </row>
    <row r="26" spans="1:21" x14ac:dyDescent="0.25">
      <c r="A26" s="88"/>
      <c r="B26" s="89"/>
      <c r="C26" s="90"/>
      <c r="D26" s="91"/>
      <c r="E26" s="92"/>
      <c r="F26" s="93"/>
      <c r="G26" s="94"/>
      <c r="H26" s="105"/>
      <c r="I26" s="95"/>
      <c r="J26" s="95"/>
      <c r="L26" s="107"/>
      <c r="M26" s="108"/>
      <c r="N26" s="98"/>
      <c r="O26" s="19"/>
      <c r="P26" s="76"/>
      <c r="Q26" s="14"/>
      <c r="R26" s="15"/>
      <c r="S26" s="68"/>
      <c r="T26" s="68"/>
      <c r="U26" s="68"/>
    </row>
    <row r="27" spans="1:21" x14ac:dyDescent="0.25">
      <c r="A27" s="88"/>
      <c r="B27" s="89"/>
      <c r="C27" s="90"/>
      <c r="D27" s="91"/>
      <c r="E27" s="92"/>
      <c r="F27" s="93"/>
      <c r="G27" s="94"/>
      <c r="H27" s="105"/>
      <c r="I27" s="95"/>
      <c r="J27" s="95"/>
      <c r="L27" s="107"/>
      <c r="M27" s="108"/>
      <c r="N27" s="98"/>
      <c r="O27" s="19"/>
      <c r="P27" s="76"/>
      <c r="Q27" s="14"/>
      <c r="R27" s="15"/>
      <c r="S27" s="68"/>
      <c r="T27" s="68"/>
      <c r="U27" s="68"/>
    </row>
    <row r="28" spans="1:21" x14ac:dyDescent="0.25">
      <c r="A28" s="88"/>
      <c r="B28" s="89"/>
      <c r="C28" s="90"/>
      <c r="D28" s="91"/>
      <c r="E28" s="92"/>
      <c r="F28" s="93"/>
      <c r="G28" s="94"/>
      <c r="H28" s="105"/>
      <c r="I28" s="95"/>
      <c r="J28" s="95"/>
      <c r="L28" s="107"/>
      <c r="M28" s="108"/>
      <c r="N28" s="98"/>
      <c r="O28" s="19"/>
      <c r="P28" s="76"/>
      <c r="Q28" s="14"/>
      <c r="R28" s="15"/>
      <c r="S28" s="68"/>
      <c r="T28" s="68"/>
      <c r="U28" s="68"/>
    </row>
    <row r="29" spans="1:21" x14ac:dyDescent="0.25">
      <c r="A29" s="88"/>
      <c r="B29" s="89"/>
      <c r="C29" s="90"/>
      <c r="D29" s="91"/>
      <c r="E29" s="92"/>
      <c r="F29" s="93"/>
      <c r="G29" s="94"/>
      <c r="H29" s="105"/>
      <c r="I29" s="95"/>
      <c r="J29" s="95"/>
      <c r="L29" s="107"/>
      <c r="M29" s="108"/>
      <c r="N29" s="98"/>
      <c r="O29" s="19"/>
      <c r="P29" s="76"/>
      <c r="Q29" s="14"/>
      <c r="R29" s="15"/>
      <c r="S29" s="68"/>
      <c r="T29" s="68"/>
      <c r="U29" s="68"/>
    </row>
    <row r="30" spans="1:21" x14ac:dyDescent="0.25">
      <c r="A30" s="88"/>
      <c r="B30" s="89"/>
      <c r="C30" s="90"/>
      <c r="D30" s="91"/>
      <c r="E30" s="92"/>
      <c r="F30" s="93"/>
      <c r="G30" s="94"/>
      <c r="H30" s="105"/>
      <c r="I30" s="95"/>
      <c r="J30" s="95"/>
      <c r="L30" s="107"/>
      <c r="M30" s="108"/>
      <c r="N30" s="98"/>
      <c r="O30" s="19"/>
      <c r="P30" s="76"/>
      <c r="Q30" s="14"/>
      <c r="R30" s="15"/>
      <c r="S30" s="68"/>
      <c r="T30" s="68"/>
      <c r="U30" s="68"/>
    </row>
    <row r="31" spans="1:21" x14ac:dyDescent="0.25">
      <c r="A31" s="88"/>
      <c r="B31" s="89"/>
      <c r="C31" s="90"/>
      <c r="D31" s="91"/>
      <c r="E31" s="92"/>
      <c r="F31" s="93"/>
      <c r="G31" s="94"/>
      <c r="H31" s="105"/>
      <c r="I31" s="95"/>
      <c r="J31" s="95"/>
      <c r="L31" s="107"/>
      <c r="M31" s="108"/>
      <c r="N31" s="98"/>
      <c r="O31" s="19"/>
      <c r="P31" s="76"/>
      <c r="Q31" s="14"/>
      <c r="R31" s="15"/>
      <c r="S31" s="68"/>
      <c r="T31" s="68"/>
      <c r="U31" s="68"/>
    </row>
    <row r="32" spans="1:21" x14ac:dyDescent="0.25">
      <c r="A32" s="88"/>
      <c r="B32" s="89"/>
      <c r="C32" s="90"/>
      <c r="D32" s="91"/>
      <c r="E32" s="92"/>
      <c r="F32" s="93"/>
      <c r="G32" s="94"/>
      <c r="H32" s="105"/>
      <c r="I32" s="95"/>
      <c r="J32" s="95"/>
      <c r="L32" s="107"/>
      <c r="M32" s="108"/>
      <c r="N32" s="98"/>
      <c r="O32" s="19"/>
      <c r="P32" s="76"/>
      <c r="Q32" s="14"/>
      <c r="R32" s="15"/>
      <c r="S32" s="68"/>
      <c r="T32" s="68"/>
      <c r="U32" s="68"/>
    </row>
    <row r="33" spans="1:21" x14ac:dyDescent="0.25">
      <c r="A33" s="88"/>
      <c r="B33" s="89"/>
      <c r="C33" s="90"/>
      <c r="D33" s="91"/>
      <c r="E33" s="92"/>
      <c r="F33" s="93"/>
      <c r="G33" s="94"/>
      <c r="H33" s="105"/>
      <c r="I33" s="95"/>
      <c r="J33" s="95"/>
      <c r="L33" s="107"/>
      <c r="M33" s="108"/>
      <c r="N33" s="98"/>
      <c r="O33" s="19"/>
      <c r="P33" s="76"/>
      <c r="Q33" s="14"/>
      <c r="R33" s="15"/>
      <c r="S33" s="68"/>
      <c r="T33" s="68"/>
      <c r="U33" s="68"/>
    </row>
    <row r="34" spans="1:21" x14ac:dyDescent="0.25">
      <c r="A34" s="88"/>
      <c r="B34" s="89"/>
      <c r="C34" s="90"/>
      <c r="D34" s="91"/>
      <c r="E34" s="92"/>
      <c r="F34" s="93"/>
      <c r="G34" s="94"/>
      <c r="H34" s="105"/>
      <c r="I34" s="95"/>
      <c r="J34" s="95"/>
      <c r="L34" s="107"/>
      <c r="M34" s="108"/>
      <c r="N34" s="98"/>
      <c r="O34" s="19"/>
      <c r="P34" s="76"/>
      <c r="Q34" s="14"/>
      <c r="R34" s="15"/>
      <c r="S34" s="68"/>
      <c r="T34" s="68"/>
      <c r="U34" s="68"/>
    </row>
    <row r="35" spans="1:21" x14ac:dyDescent="0.25">
      <c r="A35" s="88"/>
      <c r="B35" s="89"/>
      <c r="C35" s="90"/>
      <c r="D35" s="91"/>
      <c r="E35" s="92"/>
      <c r="F35" s="93"/>
      <c r="G35" s="94"/>
      <c r="H35" s="105"/>
      <c r="I35" s="95"/>
      <c r="J35" s="95"/>
      <c r="L35" s="107"/>
      <c r="M35" s="108"/>
      <c r="N35" s="98"/>
      <c r="O35" s="19"/>
      <c r="P35" s="76"/>
      <c r="Q35" s="14"/>
      <c r="R35" s="15"/>
      <c r="S35" s="68"/>
      <c r="T35" s="68"/>
      <c r="U35" s="68"/>
    </row>
    <row r="36" spans="1:21" x14ac:dyDescent="0.25">
      <c r="A36" s="88"/>
      <c r="B36" s="89"/>
      <c r="C36" s="90"/>
      <c r="D36" s="91"/>
      <c r="E36" s="92"/>
      <c r="F36" s="93"/>
      <c r="G36" s="94"/>
      <c r="H36" s="105"/>
      <c r="I36" s="95"/>
      <c r="J36" s="95"/>
      <c r="L36" s="107"/>
      <c r="M36" s="108"/>
      <c r="N36" s="98"/>
      <c r="O36" s="19"/>
      <c r="P36" s="76"/>
      <c r="Q36" s="14"/>
      <c r="R36" s="15"/>
      <c r="S36" s="68"/>
      <c r="T36" s="68"/>
      <c r="U36" s="68"/>
    </row>
    <row r="37" spans="1:21" x14ac:dyDescent="0.25">
      <c r="A37" s="88"/>
      <c r="B37" s="89"/>
      <c r="C37" s="90"/>
      <c r="D37" s="91"/>
      <c r="E37" s="92"/>
      <c r="F37" s="93"/>
      <c r="G37" s="94"/>
      <c r="H37" s="105"/>
      <c r="I37" s="95"/>
      <c r="J37" s="95"/>
      <c r="L37" s="107"/>
      <c r="M37" s="108"/>
      <c r="N37" s="98"/>
      <c r="O37" s="19"/>
      <c r="P37" s="76"/>
      <c r="Q37" s="14"/>
      <c r="R37" s="15"/>
      <c r="S37" s="68"/>
      <c r="T37" s="68"/>
      <c r="U37" s="68"/>
    </row>
    <row r="38" spans="1:21" x14ac:dyDescent="0.25">
      <c r="A38" s="88"/>
      <c r="B38" s="89"/>
      <c r="C38" s="90"/>
      <c r="D38" s="91"/>
      <c r="E38" s="92"/>
      <c r="F38" s="93"/>
      <c r="G38" s="94"/>
      <c r="H38" s="105"/>
      <c r="I38" s="95"/>
      <c r="J38" s="95"/>
      <c r="L38" s="107"/>
      <c r="M38" s="108"/>
      <c r="N38" s="98"/>
      <c r="O38" s="19"/>
      <c r="P38" s="76"/>
      <c r="Q38" s="14"/>
      <c r="R38" s="15"/>
      <c r="S38" s="68"/>
      <c r="T38" s="68"/>
      <c r="U38" s="68"/>
    </row>
    <row r="39" spans="1:21" x14ac:dyDescent="0.25">
      <c r="A39" s="88"/>
      <c r="B39" s="89"/>
      <c r="C39" s="90"/>
      <c r="D39" s="91"/>
      <c r="E39" s="92"/>
      <c r="F39" s="93"/>
      <c r="G39" s="94"/>
      <c r="H39" s="105"/>
      <c r="I39" s="95"/>
      <c r="J39" s="95"/>
      <c r="L39" s="107"/>
      <c r="M39" s="108"/>
      <c r="N39" s="98"/>
      <c r="O39" s="19"/>
      <c r="P39" s="76"/>
      <c r="Q39" s="14"/>
      <c r="R39" s="15"/>
      <c r="S39" s="68"/>
      <c r="T39" s="68"/>
      <c r="U39" s="68"/>
    </row>
    <row r="40" spans="1:21" x14ac:dyDescent="0.25">
      <c r="A40" s="88"/>
      <c r="B40" s="89"/>
      <c r="C40" s="90"/>
      <c r="D40" s="91"/>
      <c r="E40" s="92"/>
      <c r="F40" s="93"/>
      <c r="G40" s="94"/>
      <c r="H40" s="105"/>
      <c r="I40" s="95"/>
      <c r="J40" s="95"/>
      <c r="L40" s="107"/>
      <c r="M40" s="108"/>
      <c r="N40" s="98"/>
      <c r="O40" s="19"/>
      <c r="P40" s="76"/>
      <c r="Q40" s="14"/>
      <c r="R40" s="15"/>
      <c r="S40" s="68"/>
      <c r="T40" s="68"/>
      <c r="U40" s="68"/>
    </row>
    <row r="41" spans="1:21" x14ac:dyDescent="0.25">
      <c r="A41" s="88"/>
      <c r="B41" s="89"/>
      <c r="C41" s="90"/>
      <c r="D41" s="91"/>
      <c r="E41" s="92"/>
      <c r="F41" s="93"/>
      <c r="G41" s="94"/>
      <c r="H41" s="105"/>
      <c r="I41" s="95"/>
      <c r="J41" s="95"/>
      <c r="L41" s="107"/>
      <c r="M41" s="108"/>
      <c r="N41" s="98"/>
      <c r="O41" s="19"/>
      <c r="P41" s="76"/>
      <c r="Q41" s="14"/>
      <c r="R41" s="15"/>
      <c r="S41" s="68"/>
      <c r="T41" s="68"/>
      <c r="U41" s="68"/>
    </row>
    <row r="42" spans="1:21" x14ac:dyDescent="0.25">
      <c r="A42" s="88"/>
      <c r="B42" s="89"/>
      <c r="C42" s="90"/>
      <c r="D42" s="91"/>
      <c r="E42" s="92"/>
      <c r="F42" s="93"/>
      <c r="G42" s="94"/>
      <c r="H42" s="105"/>
      <c r="I42" s="95"/>
      <c r="J42" s="95"/>
      <c r="L42" s="107"/>
      <c r="M42" s="108"/>
      <c r="N42" s="98"/>
      <c r="O42" s="19"/>
      <c r="P42" s="76"/>
      <c r="Q42" s="14"/>
      <c r="R42" s="15"/>
      <c r="S42" s="68"/>
      <c r="T42" s="68"/>
      <c r="U42" s="68"/>
    </row>
    <row r="43" spans="1:21" x14ac:dyDescent="0.25">
      <c r="A43" s="88"/>
      <c r="B43" s="89"/>
      <c r="C43" s="90"/>
      <c r="D43" s="91"/>
      <c r="E43" s="92"/>
      <c r="F43" s="93"/>
      <c r="G43" s="94"/>
      <c r="H43" s="105"/>
      <c r="I43" s="95"/>
      <c r="J43" s="95"/>
      <c r="L43" s="107"/>
      <c r="M43" s="108"/>
      <c r="N43" s="98"/>
      <c r="O43" s="19"/>
      <c r="P43" s="76"/>
      <c r="Q43" s="14"/>
      <c r="R43" s="15"/>
      <c r="S43" s="68"/>
      <c r="T43" s="68"/>
      <c r="U43" s="68"/>
    </row>
    <row r="44" spans="1:21" x14ac:dyDescent="0.25">
      <c r="A44" s="88"/>
      <c r="B44" s="89"/>
      <c r="C44" s="90"/>
      <c r="D44" s="91"/>
      <c r="E44" s="92"/>
      <c r="F44" s="93"/>
      <c r="G44" s="94"/>
      <c r="H44" s="105"/>
      <c r="I44" s="95"/>
      <c r="J44" s="95"/>
      <c r="L44" s="107"/>
      <c r="M44" s="108"/>
      <c r="N44" s="98"/>
      <c r="O44" s="19"/>
      <c r="P44" s="76"/>
      <c r="Q44" s="14"/>
      <c r="R44" s="15"/>
      <c r="S44" s="68"/>
      <c r="T44" s="68"/>
      <c r="U44" s="68"/>
    </row>
    <row r="45" spans="1:21" x14ac:dyDescent="0.25">
      <c r="A45" s="88"/>
      <c r="B45" s="89"/>
      <c r="C45" s="90"/>
      <c r="D45" s="91"/>
      <c r="E45" s="92"/>
      <c r="F45" s="93"/>
      <c r="G45" s="94"/>
      <c r="H45" s="105"/>
      <c r="I45" s="95"/>
      <c r="J45" s="95"/>
      <c r="L45" s="107"/>
      <c r="M45" s="108"/>
      <c r="N45" s="98"/>
      <c r="O45" s="19"/>
      <c r="P45" s="76"/>
      <c r="Q45" s="14"/>
      <c r="R45" s="15"/>
      <c r="S45" s="68"/>
      <c r="T45" s="68"/>
      <c r="U45" s="68"/>
    </row>
    <row r="46" spans="1:21" x14ac:dyDescent="0.25">
      <c r="A46" s="88"/>
      <c r="B46" s="89"/>
      <c r="C46" s="90"/>
      <c r="D46" s="91"/>
      <c r="E46" s="92"/>
      <c r="F46" s="93"/>
      <c r="G46" s="94"/>
      <c r="H46" s="105"/>
      <c r="I46" s="95"/>
      <c r="J46" s="95"/>
      <c r="L46" s="107"/>
      <c r="M46" s="108"/>
      <c r="N46" s="98"/>
      <c r="O46" s="19"/>
      <c r="P46" s="76"/>
      <c r="Q46" s="14"/>
      <c r="R46" s="15"/>
      <c r="S46" s="68"/>
      <c r="T46" s="68"/>
      <c r="U46" s="68"/>
    </row>
    <row r="47" spans="1:21" x14ac:dyDescent="0.25">
      <c r="A47" s="88"/>
      <c r="B47" s="89"/>
      <c r="C47" s="90"/>
      <c r="D47" s="91"/>
      <c r="E47" s="92"/>
      <c r="F47" s="93"/>
      <c r="G47" s="94"/>
      <c r="H47" s="105"/>
      <c r="I47" s="95"/>
      <c r="J47" s="95"/>
      <c r="L47" s="107"/>
      <c r="M47" s="108"/>
      <c r="N47" s="98"/>
      <c r="O47" s="19"/>
      <c r="P47" s="76"/>
      <c r="Q47" s="14"/>
      <c r="R47" s="15"/>
      <c r="S47" s="68"/>
      <c r="T47" s="68"/>
      <c r="U47" s="68"/>
    </row>
    <row r="48" spans="1:21" x14ac:dyDescent="0.25">
      <c r="A48" s="88"/>
      <c r="B48" s="89"/>
      <c r="C48" s="90"/>
      <c r="D48" s="91"/>
      <c r="E48" s="92"/>
      <c r="F48" s="93"/>
      <c r="G48" s="94"/>
      <c r="H48" s="105"/>
      <c r="I48" s="95"/>
      <c r="J48" s="95"/>
      <c r="L48" s="107"/>
      <c r="M48" s="108"/>
      <c r="N48" s="98"/>
      <c r="O48" s="19"/>
      <c r="P48" s="76"/>
      <c r="Q48" s="14"/>
      <c r="R48" s="15"/>
      <c r="S48" s="68"/>
      <c r="T48" s="68"/>
      <c r="U48" s="68"/>
    </row>
    <row r="49" spans="1:21" x14ac:dyDescent="0.25">
      <c r="A49" s="88"/>
      <c r="B49" s="89"/>
      <c r="C49" s="90"/>
      <c r="D49" s="91"/>
      <c r="E49" s="92"/>
      <c r="F49" s="93"/>
      <c r="G49" s="94"/>
      <c r="H49" s="105"/>
      <c r="I49" s="95"/>
      <c r="J49" s="95"/>
      <c r="L49" s="107"/>
      <c r="M49" s="108"/>
      <c r="N49" s="98"/>
      <c r="O49" s="19"/>
      <c r="P49" s="76"/>
      <c r="Q49" s="14"/>
      <c r="R49" s="15"/>
      <c r="S49" s="68"/>
      <c r="T49" s="68"/>
      <c r="U49" s="68"/>
    </row>
    <row r="50" spans="1:21" x14ac:dyDescent="0.25">
      <c r="A50" s="88"/>
      <c r="B50" s="89"/>
      <c r="C50" s="90"/>
      <c r="D50" s="91"/>
      <c r="E50" s="92"/>
      <c r="F50" s="93"/>
      <c r="G50" s="94"/>
      <c r="H50" s="105"/>
      <c r="I50" s="95"/>
      <c r="J50" s="95"/>
      <c r="L50" s="107"/>
      <c r="M50" s="108"/>
      <c r="N50" s="98"/>
      <c r="O50" s="19"/>
      <c r="P50" s="76"/>
      <c r="Q50" s="14"/>
      <c r="R50" s="15"/>
      <c r="S50" s="68"/>
      <c r="T50" s="68"/>
      <c r="U50" s="68"/>
    </row>
    <row r="51" spans="1:21" x14ac:dyDescent="0.25">
      <c r="A51" s="88"/>
      <c r="B51" s="89"/>
      <c r="C51" s="90"/>
      <c r="D51" s="91"/>
      <c r="E51" s="92"/>
      <c r="F51" s="93"/>
      <c r="G51" s="94"/>
      <c r="H51" s="105"/>
      <c r="I51" s="95"/>
      <c r="J51" s="95"/>
      <c r="L51" s="107"/>
      <c r="M51" s="108"/>
      <c r="N51" s="98"/>
      <c r="O51" s="19"/>
      <c r="P51" s="76"/>
      <c r="Q51" s="14"/>
      <c r="R51" s="15"/>
      <c r="S51" s="68"/>
      <c r="T51" s="68"/>
      <c r="U51" s="68"/>
    </row>
    <row r="52" spans="1:21" x14ac:dyDescent="0.25">
      <c r="A52" s="88"/>
      <c r="B52" s="89"/>
      <c r="C52" s="90"/>
      <c r="D52" s="91"/>
      <c r="E52" s="92"/>
      <c r="F52" s="93"/>
      <c r="G52" s="94"/>
      <c r="H52" s="105"/>
      <c r="I52" s="95"/>
      <c r="J52" s="95"/>
      <c r="L52" s="107"/>
      <c r="M52" s="108"/>
      <c r="N52" s="98"/>
      <c r="O52" s="19"/>
      <c r="P52" s="76"/>
      <c r="Q52" s="14"/>
      <c r="R52" s="15"/>
      <c r="S52" s="68"/>
      <c r="T52" s="68"/>
      <c r="U52" s="68"/>
    </row>
    <row r="53" spans="1:21" x14ac:dyDescent="0.25">
      <c r="A53" s="88"/>
      <c r="B53" s="89"/>
      <c r="C53" s="90"/>
      <c r="D53" s="91"/>
      <c r="E53" s="92"/>
      <c r="F53" s="93"/>
      <c r="G53" s="94"/>
      <c r="H53" s="105"/>
      <c r="I53" s="95"/>
      <c r="J53" s="95"/>
      <c r="L53" s="107"/>
      <c r="M53" s="108"/>
      <c r="N53" s="98"/>
      <c r="O53" s="19"/>
      <c r="P53" s="76"/>
      <c r="Q53" s="14"/>
      <c r="R53" s="15"/>
      <c r="S53" s="68"/>
      <c r="T53" s="68"/>
      <c r="U53" s="68"/>
    </row>
    <row r="54" spans="1:21" x14ac:dyDescent="0.25">
      <c r="A54" s="88"/>
      <c r="B54" s="89"/>
      <c r="C54" s="90"/>
      <c r="D54" s="91"/>
      <c r="E54" s="92"/>
      <c r="F54" s="93"/>
      <c r="G54" s="94"/>
      <c r="H54" s="105"/>
      <c r="I54" s="95"/>
      <c r="J54" s="95"/>
      <c r="L54" s="107"/>
      <c r="M54" s="108"/>
      <c r="N54" s="98"/>
      <c r="O54" s="19"/>
      <c r="P54" s="76"/>
      <c r="Q54" s="14"/>
      <c r="R54" s="15"/>
      <c r="S54" s="68"/>
      <c r="T54" s="68"/>
      <c r="U54" s="68"/>
    </row>
    <row r="55" spans="1:21" x14ac:dyDescent="0.25">
      <c r="A55" s="88"/>
      <c r="B55" s="89"/>
      <c r="C55" s="90"/>
      <c r="D55" s="91"/>
      <c r="E55" s="92"/>
      <c r="F55" s="93"/>
      <c r="G55" s="94"/>
      <c r="H55" s="105"/>
      <c r="I55" s="95"/>
      <c r="J55" s="95"/>
      <c r="L55" s="107"/>
      <c r="M55" s="108"/>
      <c r="N55" s="98"/>
      <c r="O55" s="19"/>
      <c r="P55" s="76"/>
      <c r="Q55" s="14"/>
      <c r="R55" s="15"/>
      <c r="S55" s="68"/>
      <c r="T55" s="68"/>
      <c r="U55" s="68"/>
    </row>
    <row r="56" spans="1:21" x14ac:dyDescent="0.25">
      <c r="A56" s="88"/>
      <c r="B56" s="89"/>
      <c r="C56" s="90"/>
      <c r="D56" s="91"/>
      <c r="E56" s="92"/>
      <c r="F56" s="93"/>
      <c r="G56" s="94"/>
      <c r="H56" s="105"/>
      <c r="I56" s="95"/>
      <c r="J56" s="95"/>
      <c r="L56" s="107"/>
      <c r="M56" s="108"/>
      <c r="N56" s="98"/>
      <c r="O56" s="19"/>
      <c r="P56" s="76"/>
      <c r="Q56" s="14"/>
      <c r="R56" s="15"/>
      <c r="S56" s="68"/>
      <c r="T56" s="68"/>
      <c r="U56" s="68"/>
    </row>
    <row r="57" spans="1:21" x14ac:dyDescent="0.25">
      <c r="A57" s="88"/>
      <c r="B57" s="89"/>
      <c r="C57" s="90"/>
      <c r="D57" s="91"/>
      <c r="E57" s="92"/>
      <c r="F57" s="93"/>
      <c r="G57" s="94"/>
      <c r="H57" s="105"/>
      <c r="I57" s="95"/>
      <c r="J57" s="95"/>
      <c r="L57" s="107"/>
      <c r="M57" s="108"/>
      <c r="N57" s="98"/>
      <c r="O57" s="19"/>
      <c r="P57" s="76"/>
      <c r="Q57" s="14"/>
      <c r="R57" s="15"/>
      <c r="S57" s="68"/>
      <c r="T57" s="68"/>
      <c r="U57" s="68"/>
    </row>
    <row r="58" spans="1:21" x14ac:dyDescent="0.25">
      <c r="A58" s="88"/>
      <c r="B58" s="89"/>
      <c r="C58" s="90"/>
      <c r="D58" s="91"/>
      <c r="E58" s="92"/>
      <c r="F58" s="93"/>
      <c r="G58" s="94"/>
      <c r="H58" s="105"/>
      <c r="I58" s="95"/>
      <c r="J58" s="95"/>
      <c r="L58" s="107"/>
      <c r="M58" s="108"/>
      <c r="N58" s="98"/>
      <c r="O58" s="19"/>
      <c r="P58" s="76"/>
      <c r="Q58" s="14"/>
      <c r="R58" s="15"/>
      <c r="S58" s="68"/>
      <c r="T58" s="68"/>
      <c r="U58" s="68"/>
    </row>
    <row r="59" spans="1:21" x14ac:dyDescent="0.25">
      <c r="A59" s="88"/>
      <c r="B59" s="89"/>
      <c r="C59" s="90"/>
      <c r="D59" s="91"/>
      <c r="E59" s="92"/>
      <c r="F59" s="93"/>
      <c r="G59" s="94"/>
      <c r="H59" s="105"/>
      <c r="I59" s="95"/>
      <c r="J59" s="95"/>
      <c r="L59" s="107"/>
      <c r="M59" s="108"/>
      <c r="N59" s="98"/>
      <c r="O59" s="19"/>
      <c r="P59" s="76"/>
      <c r="Q59" s="14"/>
      <c r="R59" s="15"/>
      <c r="S59" s="68"/>
      <c r="T59" s="68"/>
      <c r="U59" s="68"/>
    </row>
    <row r="60" spans="1:21" x14ac:dyDescent="0.25">
      <c r="A60" s="88"/>
      <c r="B60" s="89"/>
      <c r="C60" s="90"/>
      <c r="D60" s="91"/>
      <c r="E60" s="92"/>
      <c r="F60" s="93"/>
      <c r="G60" s="94"/>
      <c r="H60" s="105"/>
      <c r="I60" s="95"/>
      <c r="J60" s="95"/>
      <c r="L60" s="107"/>
      <c r="M60" s="108"/>
      <c r="N60" s="98"/>
      <c r="O60" s="19"/>
      <c r="P60" s="76"/>
      <c r="Q60" s="14"/>
      <c r="R60" s="15"/>
      <c r="S60" s="68"/>
      <c r="T60" s="68"/>
      <c r="U60" s="68"/>
    </row>
    <row r="61" spans="1:21" x14ac:dyDescent="0.25">
      <c r="A61" s="88"/>
      <c r="B61" s="89"/>
      <c r="C61" s="90"/>
      <c r="D61" s="91"/>
      <c r="E61" s="92"/>
      <c r="F61" s="93"/>
      <c r="G61" s="94"/>
      <c r="H61" s="105"/>
      <c r="I61" s="95"/>
      <c r="J61" s="95"/>
      <c r="L61" s="107"/>
      <c r="M61" s="108"/>
      <c r="N61" s="98"/>
      <c r="O61" s="19"/>
      <c r="P61" s="76"/>
      <c r="Q61" s="14"/>
      <c r="R61" s="15"/>
      <c r="S61" s="68"/>
      <c r="T61" s="68"/>
      <c r="U61" s="68"/>
    </row>
    <row r="62" spans="1:21" x14ac:dyDescent="0.25">
      <c r="A62" s="88"/>
      <c r="B62" s="89"/>
      <c r="C62" s="90"/>
      <c r="D62" s="91"/>
      <c r="E62" s="92"/>
      <c r="F62" s="93"/>
      <c r="G62" s="94"/>
      <c r="H62" s="105"/>
      <c r="I62" s="95"/>
      <c r="J62" s="95"/>
      <c r="L62" s="107"/>
      <c r="M62" s="108"/>
      <c r="N62" s="98"/>
      <c r="O62" s="19"/>
      <c r="P62" s="76"/>
      <c r="Q62" s="14"/>
      <c r="R62" s="15"/>
      <c r="S62" s="68"/>
      <c r="T62" s="68"/>
      <c r="U62" s="68"/>
    </row>
    <row r="63" spans="1:21" x14ac:dyDescent="0.25">
      <c r="A63" s="88"/>
      <c r="B63" s="89"/>
      <c r="C63" s="90"/>
      <c r="D63" s="91"/>
      <c r="E63" s="92"/>
      <c r="F63" s="93"/>
      <c r="G63" s="94"/>
      <c r="H63" s="105"/>
      <c r="I63" s="95"/>
      <c r="J63" s="95"/>
      <c r="L63" s="107"/>
      <c r="M63" s="108"/>
      <c r="N63" s="98"/>
      <c r="O63" s="19"/>
      <c r="P63" s="76"/>
      <c r="Q63" s="14"/>
      <c r="R63" s="15"/>
      <c r="S63" s="68"/>
      <c r="T63" s="68"/>
      <c r="U63" s="68"/>
    </row>
    <row r="64" spans="1:21" x14ac:dyDescent="0.25">
      <c r="A64" s="88"/>
      <c r="B64" s="89"/>
      <c r="C64" s="90"/>
      <c r="D64" s="91"/>
      <c r="E64" s="92"/>
      <c r="F64" s="93"/>
      <c r="G64" s="94"/>
      <c r="H64" s="105"/>
      <c r="I64" s="95"/>
      <c r="J64" s="95"/>
      <c r="L64" s="107"/>
      <c r="M64" s="108"/>
      <c r="N64" s="98"/>
      <c r="O64" s="19"/>
      <c r="P64" s="76"/>
      <c r="Q64" s="14"/>
      <c r="R64" s="15"/>
      <c r="S64" s="68"/>
      <c r="T64" s="68"/>
      <c r="U64" s="68"/>
    </row>
    <row r="65" spans="1:21" x14ac:dyDescent="0.25">
      <c r="A65" s="88"/>
      <c r="B65" s="89"/>
      <c r="C65" s="90"/>
      <c r="D65" s="91"/>
      <c r="E65" s="92"/>
      <c r="F65" s="93"/>
      <c r="G65" s="94"/>
      <c r="H65" s="105"/>
      <c r="I65" s="95"/>
      <c r="J65" s="95"/>
      <c r="L65" s="107"/>
      <c r="M65" s="108"/>
      <c r="N65" s="98"/>
      <c r="O65" s="19"/>
      <c r="P65" s="76"/>
      <c r="Q65" s="14"/>
      <c r="R65" s="15"/>
      <c r="S65" s="68"/>
      <c r="T65" s="68"/>
      <c r="U65" s="68"/>
    </row>
    <row r="66" spans="1:21" x14ac:dyDescent="0.25">
      <c r="A66" s="88"/>
      <c r="B66" s="89"/>
      <c r="C66" s="90"/>
      <c r="D66" s="91"/>
      <c r="E66" s="92"/>
      <c r="F66" s="93"/>
      <c r="G66" s="94"/>
      <c r="H66" s="105"/>
      <c r="I66" s="95"/>
      <c r="J66" s="95"/>
      <c r="L66" s="107"/>
      <c r="M66" s="108"/>
      <c r="N66" s="98"/>
      <c r="O66" s="19"/>
      <c r="P66" s="76"/>
      <c r="Q66" s="14"/>
      <c r="R66" s="15"/>
      <c r="S66" s="68"/>
      <c r="T66" s="68"/>
      <c r="U66" s="68"/>
    </row>
    <row r="67" spans="1:21" x14ac:dyDescent="0.25">
      <c r="A67" s="88"/>
      <c r="B67" s="89"/>
      <c r="C67" s="90"/>
      <c r="D67" s="91"/>
      <c r="E67" s="92"/>
      <c r="F67" s="93"/>
      <c r="G67" s="94"/>
      <c r="H67" s="105"/>
      <c r="I67" s="95"/>
      <c r="J67" s="95"/>
      <c r="L67" s="107"/>
      <c r="M67" s="108"/>
      <c r="N67" s="98"/>
      <c r="O67" s="19"/>
      <c r="P67" s="76"/>
      <c r="Q67" s="14"/>
      <c r="R67" s="15"/>
      <c r="S67" s="68"/>
      <c r="T67" s="68"/>
      <c r="U67" s="68"/>
    </row>
    <row r="68" spans="1:21" x14ac:dyDescent="0.25">
      <c r="A68" s="88"/>
      <c r="B68" s="89"/>
      <c r="C68" s="90"/>
      <c r="D68" s="91"/>
      <c r="E68" s="92"/>
      <c r="F68" s="93"/>
      <c r="G68" s="94"/>
      <c r="H68" s="105"/>
      <c r="I68" s="95"/>
      <c r="J68" s="95"/>
      <c r="L68" s="107"/>
      <c r="M68" s="108"/>
      <c r="N68" s="98"/>
      <c r="O68" s="19"/>
      <c r="P68" s="76"/>
      <c r="Q68" s="14"/>
      <c r="R68" s="15"/>
      <c r="S68" s="68"/>
      <c r="T68" s="68"/>
      <c r="U68" s="68"/>
    </row>
    <row r="69" spans="1:21" x14ac:dyDescent="0.25">
      <c r="A69" s="88"/>
      <c r="B69" s="89"/>
      <c r="C69" s="90"/>
      <c r="D69" s="91"/>
      <c r="E69" s="92"/>
      <c r="F69" s="93"/>
      <c r="G69" s="94"/>
      <c r="H69" s="105"/>
      <c r="I69" s="95"/>
      <c r="J69" s="95"/>
      <c r="L69" s="107"/>
      <c r="M69" s="108"/>
      <c r="N69" s="98"/>
      <c r="O69" s="19"/>
      <c r="P69" s="76"/>
      <c r="Q69" s="14"/>
      <c r="R69" s="15"/>
      <c r="S69" s="68"/>
      <c r="T69" s="68"/>
      <c r="U69" s="68"/>
    </row>
    <row r="70" spans="1:21" x14ac:dyDescent="0.25">
      <c r="A70" s="88"/>
      <c r="B70" s="89"/>
      <c r="C70" s="90"/>
      <c r="D70" s="91"/>
      <c r="E70" s="92"/>
      <c r="F70" s="93"/>
      <c r="G70" s="94"/>
      <c r="H70" s="105"/>
      <c r="I70" s="95"/>
      <c r="J70" s="95"/>
      <c r="L70" s="107"/>
      <c r="M70" s="108"/>
      <c r="N70" s="98"/>
      <c r="O70" s="19"/>
      <c r="P70" s="76"/>
      <c r="Q70" s="14"/>
      <c r="R70" s="15"/>
      <c r="S70" s="68"/>
      <c r="T70" s="68"/>
      <c r="U70" s="68"/>
    </row>
    <row r="71" spans="1:21" x14ac:dyDescent="0.25">
      <c r="A71" s="88"/>
      <c r="B71" s="89"/>
      <c r="C71" s="90"/>
      <c r="D71" s="91"/>
      <c r="E71" s="92"/>
      <c r="F71" s="93"/>
      <c r="G71" s="94"/>
      <c r="H71" s="105"/>
      <c r="I71" s="95"/>
      <c r="J71" s="95"/>
      <c r="L71" s="107"/>
      <c r="M71" s="108"/>
      <c r="N71" s="98"/>
      <c r="O71" s="19"/>
      <c r="P71" s="76"/>
      <c r="Q71" s="14"/>
      <c r="R71" s="15"/>
      <c r="S71" s="68"/>
      <c r="T71" s="68"/>
      <c r="U71" s="68"/>
    </row>
    <row r="72" spans="1:21" x14ac:dyDescent="0.25">
      <c r="A72" s="88"/>
      <c r="B72" s="89"/>
      <c r="C72" s="90"/>
      <c r="D72" s="91"/>
      <c r="E72" s="92"/>
      <c r="F72" s="93"/>
      <c r="G72" s="94"/>
      <c r="H72" s="105"/>
      <c r="I72" s="95"/>
      <c r="J72" s="95"/>
      <c r="L72" s="107"/>
      <c r="M72" s="108"/>
      <c r="N72" s="98"/>
      <c r="O72" s="19"/>
      <c r="P72" s="76"/>
      <c r="Q72" s="14"/>
      <c r="R72" s="15"/>
      <c r="S72" s="68"/>
      <c r="T72" s="68"/>
      <c r="U72" s="68"/>
    </row>
    <row r="73" spans="1:21" x14ac:dyDescent="0.25">
      <c r="A73" s="88"/>
      <c r="B73" s="89"/>
      <c r="C73" s="90"/>
      <c r="D73" s="91"/>
      <c r="E73" s="92"/>
      <c r="F73" s="93"/>
      <c r="G73" s="94"/>
      <c r="H73" s="105"/>
      <c r="I73" s="95"/>
      <c r="J73" s="95"/>
      <c r="L73" s="107"/>
      <c r="M73" s="108"/>
      <c r="N73" s="98"/>
      <c r="O73" s="19"/>
      <c r="P73" s="76"/>
      <c r="Q73" s="14"/>
      <c r="R73" s="15"/>
      <c r="S73" s="68"/>
      <c r="T73" s="68"/>
      <c r="U73" s="68"/>
    </row>
    <row r="74" spans="1:21" x14ac:dyDescent="0.25">
      <c r="A74" s="88"/>
      <c r="B74" s="89"/>
      <c r="C74" s="90"/>
      <c r="D74" s="91"/>
      <c r="E74" s="92"/>
      <c r="F74" s="93"/>
      <c r="G74" s="94"/>
      <c r="H74" s="105"/>
      <c r="I74" s="95"/>
      <c r="J74" s="95"/>
      <c r="L74" s="107"/>
      <c r="M74" s="108"/>
      <c r="N74" s="98"/>
      <c r="O74" s="19"/>
      <c r="P74" s="76"/>
      <c r="Q74" s="14"/>
      <c r="R74" s="15"/>
      <c r="S74" s="68"/>
      <c r="T74" s="68"/>
      <c r="U74" s="68"/>
    </row>
    <row r="75" spans="1:21" x14ac:dyDescent="0.25">
      <c r="A75" s="88"/>
      <c r="B75" s="89"/>
      <c r="C75" s="90"/>
      <c r="D75" s="91"/>
      <c r="E75" s="92"/>
      <c r="F75" s="93"/>
      <c r="G75" s="94"/>
      <c r="H75" s="105"/>
      <c r="I75" s="95"/>
      <c r="J75" s="95"/>
      <c r="L75" s="107"/>
      <c r="M75" s="108"/>
      <c r="N75" s="98"/>
      <c r="O75" s="19"/>
      <c r="P75" s="76"/>
      <c r="Q75" s="14"/>
      <c r="R75" s="15"/>
      <c r="S75" s="68"/>
      <c r="T75" s="68"/>
      <c r="U75" s="68"/>
    </row>
    <row r="76" spans="1:21" x14ac:dyDescent="0.25">
      <c r="A76" s="88"/>
      <c r="B76" s="89"/>
      <c r="C76" s="90"/>
      <c r="D76" s="91"/>
      <c r="E76" s="92"/>
      <c r="F76" s="93"/>
      <c r="G76" s="94"/>
      <c r="H76" s="105"/>
      <c r="I76" s="95"/>
      <c r="J76" s="95"/>
      <c r="L76" s="107"/>
      <c r="M76" s="108"/>
      <c r="N76" s="98"/>
      <c r="O76" s="19"/>
      <c r="P76" s="76"/>
      <c r="Q76" s="14"/>
      <c r="R76" s="15"/>
      <c r="S76" s="68"/>
      <c r="T76" s="68"/>
      <c r="U76" s="68"/>
    </row>
    <row r="77" spans="1:21" x14ac:dyDescent="0.25">
      <c r="A77" s="88"/>
      <c r="B77" s="89"/>
      <c r="C77" s="90"/>
      <c r="D77" s="91"/>
      <c r="E77" s="92"/>
      <c r="F77" s="93"/>
      <c r="G77" s="94"/>
      <c r="H77" s="105"/>
      <c r="I77" s="95"/>
      <c r="J77" s="95"/>
      <c r="L77" s="107"/>
      <c r="M77" s="108"/>
      <c r="N77" s="98"/>
      <c r="O77" s="19"/>
      <c r="P77" s="76"/>
      <c r="Q77" s="14"/>
      <c r="R77" s="15"/>
      <c r="S77" s="68"/>
      <c r="T77" s="68"/>
      <c r="U77" s="68"/>
    </row>
    <row r="78" spans="1:21" x14ac:dyDescent="0.25">
      <c r="A78" s="88"/>
      <c r="B78" s="89"/>
      <c r="C78" s="90"/>
      <c r="D78" s="91"/>
      <c r="E78" s="92"/>
      <c r="F78" s="93"/>
      <c r="G78" s="94"/>
      <c r="H78" s="105"/>
      <c r="I78" s="95"/>
      <c r="J78" s="95"/>
      <c r="L78" s="107"/>
      <c r="M78" s="108"/>
      <c r="N78" s="98"/>
      <c r="O78" s="19"/>
      <c r="P78" s="76"/>
      <c r="Q78" s="14"/>
      <c r="R78" s="15"/>
      <c r="S78" s="68"/>
      <c r="T78" s="68"/>
      <c r="U78" s="68"/>
    </row>
    <row r="79" spans="1:21" x14ac:dyDescent="0.25">
      <c r="A79" s="88"/>
      <c r="B79" s="89"/>
      <c r="C79" s="90"/>
      <c r="D79" s="91"/>
      <c r="E79" s="92"/>
      <c r="F79" s="93"/>
      <c r="G79" s="94"/>
      <c r="H79" s="105"/>
      <c r="I79" s="95"/>
      <c r="J79" s="95"/>
      <c r="L79" s="107"/>
      <c r="M79" s="108"/>
      <c r="N79" s="98"/>
      <c r="O79" s="19"/>
      <c r="P79" s="76"/>
      <c r="Q79" s="14"/>
      <c r="R79" s="15"/>
      <c r="S79" s="68"/>
      <c r="T79" s="68"/>
      <c r="U79" s="68"/>
    </row>
    <row r="80" spans="1:21" x14ac:dyDescent="0.25">
      <c r="A80" s="88"/>
      <c r="B80" s="89"/>
      <c r="C80" s="90"/>
      <c r="D80" s="91"/>
      <c r="E80" s="92"/>
      <c r="F80" s="93"/>
      <c r="G80" s="94"/>
      <c r="H80" s="105"/>
      <c r="I80" s="95"/>
      <c r="J80" s="95"/>
      <c r="L80" s="107"/>
      <c r="M80" s="108"/>
      <c r="N80" s="98"/>
      <c r="O80" s="19"/>
      <c r="P80" s="76"/>
      <c r="Q80" s="14"/>
      <c r="R80" s="15"/>
      <c r="S80" s="68"/>
      <c r="T80" s="68"/>
      <c r="U80" s="68"/>
    </row>
    <row r="81" spans="1:21" x14ac:dyDescent="0.25">
      <c r="A81" s="88"/>
      <c r="B81" s="89"/>
      <c r="C81" s="90"/>
      <c r="D81" s="91"/>
      <c r="E81" s="92"/>
      <c r="F81" s="93"/>
      <c r="G81" s="94"/>
      <c r="H81" s="105"/>
      <c r="I81" s="95"/>
      <c r="J81" s="95"/>
      <c r="L81" s="107"/>
      <c r="M81" s="108"/>
      <c r="N81" s="98"/>
      <c r="O81" s="19"/>
      <c r="P81" s="76"/>
      <c r="Q81" s="14"/>
      <c r="R81" s="15"/>
      <c r="S81" s="68"/>
      <c r="T81" s="68"/>
      <c r="U81" s="68"/>
    </row>
    <row r="82" spans="1:21" x14ac:dyDescent="0.25">
      <c r="A82" s="88"/>
      <c r="B82" s="89"/>
      <c r="C82" s="90"/>
      <c r="D82" s="91"/>
      <c r="E82" s="92"/>
      <c r="F82" s="93"/>
      <c r="G82" s="94"/>
      <c r="H82" s="105"/>
      <c r="I82" s="95"/>
      <c r="J82" s="95"/>
      <c r="L82" s="107"/>
      <c r="M82" s="108"/>
      <c r="N82" s="98"/>
      <c r="O82" s="19"/>
      <c r="P82" s="76"/>
      <c r="Q82" s="14"/>
      <c r="R82" s="15"/>
      <c r="S82" s="68"/>
      <c r="T82" s="68"/>
      <c r="U82" s="68"/>
    </row>
    <row r="83" spans="1:21" x14ac:dyDescent="0.25">
      <c r="A83" s="88"/>
      <c r="B83" s="89"/>
      <c r="C83" s="90"/>
      <c r="D83" s="91"/>
      <c r="E83" s="92"/>
      <c r="F83" s="93"/>
      <c r="G83" s="94"/>
      <c r="H83" s="105"/>
      <c r="I83" s="95"/>
      <c r="J83" s="95"/>
      <c r="L83" s="107"/>
      <c r="M83" s="108"/>
      <c r="N83" s="98"/>
      <c r="O83" s="19"/>
      <c r="P83" s="76"/>
      <c r="Q83" s="14"/>
      <c r="R83" s="15"/>
      <c r="S83" s="68"/>
      <c r="T83" s="68"/>
      <c r="U83" s="68"/>
    </row>
    <row r="84" spans="1:21" x14ac:dyDescent="0.25">
      <c r="A84" s="88"/>
      <c r="B84" s="89"/>
      <c r="C84" s="90"/>
      <c r="D84" s="91"/>
      <c r="E84" s="92"/>
      <c r="F84" s="93"/>
      <c r="G84" s="94"/>
      <c r="H84" s="105"/>
      <c r="I84" s="95"/>
      <c r="J84" s="95"/>
      <c r="L84" s="107"/>
      <c r="M84" s="108"/>
      <c r="N84" s="98"/>
      <c r="O84" s="19"/>
      <c r="P84" s="76"/>
      <c r="Q84" s="14"/>
      <c r="R84" s="15"/>
      <c r="S84" s="68"/>
      <c r="T84" s="68"/>
      <c r="U84" s="68"/>
    </row>
    <row r="85" spans="1:21" x14ac:dyDescent="0.25">
      <c r="A85" s="88"/>
      <c r="B85" s="89"/>
      <c r="C85" s="90"/>
      <c r="D85" s="91"/>
      <c r="E85" s="92"/>
      <c r="F85" s="93"/>
      <c r="G85" s="94"/>
      <c r="H85" s="105"/>
      <c r="I85" s="95"/>
      <c r="J85" s="95"/>
      <c r="L85" s="107"/>
      <c r="M85" s="108"/>
      <c r="N85" s="98"/>
      <c r="O85" s="19"/>
      <c r="P85" s="76"/>
      <c r="Q85" s="14"/>
      <c r="R85" s="15"/>
      <c r="S85" s="68"/>
      <c r="T85" s="68"/>
      <c r="U85" s="68"/>
    </row>
    <row r="86" spans="1:21" x14ac:dyDescent="0.25">
      <c r="A86" s="88"/>
      <c r="B86" s="89"/>
      <c r="C86" s="90"/>
      <c r="D86" s="91"/>
      <c r="E86" s="92"/>
      <c r="F86" s="93"/>
      <c r="G86" s="94"/>
      <c r="H86" s="105"/>
      <c r="I86" s="95"/>
      <c r="J86" s="95"/>
      <c r="L86" s="107"/>
      <c r="M86" s="108"/>
      <c r="N86" s="98"/>
      <c r="O86" s="19"/>
      <c r="P86" s="76"/>
      <c r="Q86" s="14"/>
      <c r="R86" s="15"/>
      <c r="S86" s="68"/>
      <c r="T86" s="68"/>
      <c r="U86" s="68"/>
    </row>
    <row r="87" spans="1:21" x14ac:dyDescent="0.25">
      <c r="A87" s="88"/>
      <c r="B87" s="89"/>
      <c r="C87" s="90"/>
      <c r="D87" s="91"/>
      <c r="E87" s="92"/>
      <c r="F87" s="93"/>
      <c r="G87" s="94"/>
      <c r="H87" s="105"/>
      <c r="I87" s="95"/>
      <c r="J87" s="95"/>
      <c r="L87" s="107"/>
      <c r="M87" s="108"/>
      <c r="N87" s="98"/>
      <c r="O87" s="19"/>
      <c r="P87" s="76"/>
      <c r="Q87" s="14"/>
      <c r="R87" s="15"/>
      <c r="S87" s="68"/>
      <c r="T87" s="68"/>
      <c r="U87" s="68"/>
    </row>
    <row r="88" spans="1:21" x14ac:dyDescent="0.25">
      <c r="A88" s="88"/>
      <c r="B88" s="89"/>
      <c r="C88" s="90"/>
      <c r="D88" s="91"/>
      <c r="E88" s="92"/>
      <c r="F88" s="93"/>
      <c r="G88" s="94"/>
      <c r="H88" s="105"/>
      <c r="I88" s="95"/>
      <c r="J88" s="95"/>
      <c r="L88" s="107"/>
      <c r="M88" s="108"/>
      <c r="N88" s="98"/>
      <c r="O88" s="19"/>
      <c r="P88" s="76"/>
      <c r="Q88" s="14"/>
      <c r="R88" s="15"/>
      <c r="S88" s="68"/>
      <c r="T88" s="68"/>
      <c r="U88" s="68"/>
    </row>
    <row r="89" spans="1:21" x14ac:dyDescent="0.25">
      <c r="A89" s="88"/>
      <c r="B89" s="89"/>
      <c r="C89" s="90"/>
      <c r="D89" s="91"/>
      <c r="E89" s="92"/>
      <c r="F89" s="93"/>
      <c r="G89" s="94"/>
      <c r="H89" s="105"/>
      <c r="I89" s="95"/>
      <c r="J89" s="95"/>
      <c r="L89" s="107"/>
      <c r="M89" s="108"/>
      <c r="N89" s="98"/>
      <c r="O89" s="19"/>
      <c r="P89" s="76"/>
      <c r="Q89" s="14"/>
      <c r="R89" s="15"/>
      <c r="S89" s="68"/>
      <c r="T89" s="68"/>
      <c r="U89" s="68"/>
    </row>
    <row r="90" spans="1:21" x14ac:dyDescent="0.25">
      <c r="A90" s="88"/>
      <c r="B90" s="89"/>
      <c r="C90" s="90"/>
      <c r="D90" s="91"/>
      <c r="E90" s="92"/>
      <c r="F90" s="93"/>
      <c r="G90" s="94"/>
      <c r="H90" s="105"/>
      <c r="I90" s="95"/>
      <c r="J90" s="95"/>
      <c r="L90" s="107"/>
      <c r="M90" s="108"/>
      <c r="N90" s="98"/>
      <c r="O90" s="19"/>
      <c r="P90" s="76"/>
      <c r="Q90" s="14"/>
      <c r="R90" s="15"/>
      <c r="S90" s="68"/>
      <c r="T90" s="68"/>
      <c r="U90" s="68"/>
    </row>
    <row r="91" spans="1:21" x14ac:dyDescent="0.25">
      <c r="A91" s="88"/>
      <c r="B91" s="89"/>
      <c r="C91" s="90"/>
      <c r="D91" s="91"/>
      <c r="E91" s="92"/>
      <c r="F91" s="93"/>
      <c r="G91" s="94"/>
      <c r="H91" s="105"/>
      <c r="I91" s="95"/>
      <c r="J91" s="95"/>
      <c r="L91" s="107"/>
      <c r="M91" s="108"/>
      <c r="N91" s="98"/>
      <c r="O91" s="19"/>
      <c r="P91" s="76"/>
      <c r="Q91" s="14"/>
      <c r="R91" s="15"/>
      <c r="S91" s="68"/>
      <c r="T91" s="68"/>
      <c r="U91" s="68"/>
    </row>
    <row r="92" spans="1:21" x14ac:dyDescent="0.25">
      <c r="A92" s="88"/>
      <c r="B92" s="89"/>
      <c r="C92" s="90"/>
      <c r="D92" s="91"/>
      <c r="E92" s="92"/>
      <c r="F92" s="93"/>
      <c r="G92" s="94"/>
      <c r="H92" s="105"/>
      <c r="I92" s="95"/>
      <c r="J92" s="95"/>
      <c r="L92" s="107"/>
      <c r="M92" s="108"/>
      <c r="N92" s="98"/>
      <c r="O92" s="19"/>
      <c r="P92" s="76"/>
      <c r="Q92" s="14"/>
      <c r="R92" s="15"/>
      <c r="S92" s="68"/>
      <c r="T92" s="68"/>
      <c r="U92" s="68"/>
    </row>
    <row r="93" spans="1:21" x14ac:dyDescent="0.25">
      <c r="A93" s="88"/>
      <c r="B93" s="89"/>
      <c r="C93" s="90"/>
      <c r="D93" s="91"/>
      <c r="E93" s="92"/>
      <c r="F93" s="93"/>
      <c r="G93" s="94"/>
      <c r="H93" s="105"/>
      <c r="I93" s="95"/>
      <c r="J93" s="95"/>
      <c r="L93" s="107"/>
      <c r="M93" s="108"/>
      <c r="N93" s="98"/>
      <c r="O93" s="19"/>
      <c r="P93" s="76"/>
      <c r="Q93" s="14"/>
      <c r="R93" s="15"/>
      <c r="S93" s="68"/>
      <c r="T93" s="68"/>
      <c r="U93" s="68"/>
    </row>
    <row r="94" spans="1:21" x14ac:dyDescent="0.25">
      <c r="A94" s="88"/>
      <c r="B94" s="89"/>
      <c r="C94" s="90"/>
      <c r="D94" s="91"/>
      <c r="E94" s="92"/>
      <c r="F94" s="93"/>
      <c r="G94" s="94"/>
      <c r="H94" s="105"/>
      <c r="I94" s="95"/>
      <c r="J94" s="95"/>
      <c r="L94" s="107"/>
      <c r="M94" s="108"/>
      <c r="N94" s="98"/>
      <c r="O94" s="19"/>
      <c r="P94" s="76"/>
      <c r="Q94" s="14"/>
      <c r="R94" s="15"/>
      <c r="S94" s="68"/>
      <c r="T94" s="68"/>
      <c r="U94" s="68"/>
    </row>
    <row r="95" spans="1:21" x14ac:dyDescent="0.25">
      <c r="A95" s="88"/>
      <c r="B95" s="89"/>
      <c r="C95" s="90"/>
      <c r="D95" s="91"/>
      <c r="E95" s="92"/>
      <c r="F95" s="93"/>
      <c r="G95" s="94"/>
      <c r="H95" s="105"/>
      <c r="I95" s="95"/>
      <c r="J95" s="95"/>
      <c r="L95" s="107"/>
      <c r="M95" s="108"/>
      <c r="N95" s="98"/>
      <c r="O95" s="19"/>
      <c r="P95" s="76"/>
      <c r="Q95" s="14"/>
      <c r="R95" s="15"/>
      <c r="S95" s="68"/>
      <c r="T95" s="68"/>
      <c r="U95" s="68"/>
    </row>
    <row r="96" spans="1:21" x14ac:dyDescent="0.25">
      <c r="A96" s="88"/>
      <c r="B96" s="89"/>
      <c r="C96" s="90"/>
      <c r="D96" s="91"/>
      <c r="E96" s="92"/>
      <c r="F96" s="93"/>
      <c r="G96" s="94"/>
      <c r="H96" s="105"/>
      <c r="I96" s="95"/>
      <c r="J96" s="95"/>
      <c r="L96" s="107"/>
      <c r="M96" s="108"/>
      <c r="N96" s="98"/>
      <c r="O96" s="19"/>
      <c r="P96" s="76"/>
      <c r="Q96" s="14"/>
      <c r="R96" s="15"/>
      <c r="S96" s="68"/>
      <c r="T96" s="68"/>
      <c r="U96" s="68"/>
    </row>
    <row r="97" spans="1:21" x14ac:dyDescent="0.25">
      <c r="A97" s="88"/>
      <c r="B97" s="89"/>
      <c r="C97" s="90"/>
      <c r="D97" s="91"/>
      <c r="E97" s="92"/>
      <c r="F97" s="93"/>
      <c r="G97" s="94"/>
      <c r="H97" s="105"/>
      <c r="I97" s="95"/>
      <c r="J97" s="95"/>
      <c r="L97" s="107"/>
      <c r="M97" s="108"/>
      <c r="N97" s="98"/>
      <c r="O97" s="19"/>
      <c r="P97" s="76"/>
      <c r="Q97" s="14"/>
      <c r="R97" s="15"/>
      <c r="S97" s="68"/>
      <c r="T97" s="68"/>
      <c r="U97" s="68"/>
    </row>
    <row r="98" spans="1:21" x14ac:dyDescent="0.25">
      <c r="A98" s="88"/>
      <c r="B98" s="89"/>
      <c r="C98" s="90"/>
      <c r="D98" s="91"/>
      <c r="E98" s="92"/>
      <c r="F98" s="93"/>
      <c r="G98" s="94"/>
      <c r="H98" s="105"/>
      <c r="I98" s="95"/>
      <c r="J98" s="95"/>
      <c r="L98" s="107"/>
      <c r="M98" s="108"/>
      <c r="N98" s="98"/>
      <c r="O98" s="19"/>
      <c r="P98" s="76"/>
      <c r="Q98" s="14"/>
      <c r="R98" s="15"/>
      <c r="S98" s="68"/>
      <c r="T98" s="68"/>
      <c r="U98" s="68"/>
    </row>
    <row r="99" spans="1:21" x14ac:dyDescent="0.25">
      <c r="A99" s="88"/>
      <c r="B99" s="89"/>
      <c r="C99" s="90"/>
      <c r="D99" s="91"/>
      <c r="E99" s="92"/>
      <c r="F99" s="93"/>
      <c r="G99" s="94"/>
      <c r="H99" s="105"/>
      <c r="I99" s="95"/>
      <c r="J99" s="95"/>
      <c r="L99" s="107"/>
      <c r="M99" s="108"/>
      <c r="N99" s="98"/>
      <c r="O99" s="19"/>
      <c r="P99" s="76"/>
      <c r="Q99" s="14"/>
      <c r="R99" s="15"/>
      <c r="S99" s="68"/>
      <c r="T99" s="68"/>
      <c r="U99" s="68"/>
    </row>
    <row r="100" spans="1:21" x14ac:dyDescent="0.25">
      <c r="A100" s="88"/>
      <c r="B100" s="89"/>
      <c r="C100" s="90"/>
      <c r="D100" s="91"/>
      <c r="E100" s="92"/>
      <c r="F100" s="93"/>
      <c r="G100" s="94"/>
      <c r="H100" s="105"/>
      <c r="I100" s="95"/>
      <c r="J100" s="95"/>
      <c r="L100" s="107"/>
      <c r="M100" s="108"/>
      <c r="N100" s="98"/>
      <c r="O100" s="19"/>
      <c r="P100" s="76"/>
      <c r="Q100" s="14"/>
      <c r="R100" s="15"/>
      <c r="S100" s="68"/>
      <c r="T100" s="68"/>
      <c r="U100" s="68"/>
    </row>
    <row r="101" spans="1:21" x14ac:dyDescent="0.25">
      <c r="A101" s="88"/>
      <c r="B101" s="89"/>
      <c r="C101" s="90"/>
      <c r="D101" s="91"/>
      <c r="E101" s="92"/>
      <c r="F101" s="93"/>
      <c r="G101" s="94"/>
      <c r="H101" s="105"/>
      <c r="I101" s="95"/>
      <c r="J101" s="95"/>
      <c r="L101" s="107"/>
      <c r="M101" s="108"/>
      <c r="N101" s="98"/>
      <c r="O101" s="19"/>
      <c r="P101" s="76"/>
      <c r="Q101" s="14"/>
      <c r="R101" s="15"/>
      <c r="S101" s="68"/>
      <c r="T101" s="68"/>
      <c r="U101" s="68"/>
    </row>
    <row r="102" spans="1:21" x14ac:dyDescent="0.25">
      <c r="A102" s="88"/>
      <c r="B102" s="89"/>
      <c r="C102" s="90"/>
      <c r="D102" s="91"/>
      <c r="E102" s="92"/>
      <c r="F102" s="93"/>
      <c r="G102" s="94"/>
      <c r="H102" s="105"/>
      <c r="I102" s="95"/>
      <c r="J102" s="95"/>
      <c r="L102" s="107"/>
      <c r="M102" s="108"/>
      <c r="N102" s="98"/>
      <c r="O102" s="19"/>
      <c r="P102" s="76"/>
      <c r="Q102" s="14"/>
      <c r="R102" s="15"/>
      <c r="S102" s="68"/>
      <c r="T102" s="68"/>
      <c r="U102" s="68"/>
    </row>
    <row r="103" spans="1:21" x14ac:dyDescent="0.25">
      <c r="A103" s="88"/>
      <c r="B103" s="89"/>
      <c r="C103" s="90"/>
      <c r="D103" s="91"/>
      <c r="E103" s="92"/>
      <c r="F103" s="93"/>
      <c r="G103" s="94"/>
      <c r="H103" s="105"/>
      <c r="I103" s="95"/>
      <c r="J103" s="95"/>
      <c r="L103" s="107"/>
      <c r="M103" s="108"/>
      <c r="N103" s="98"/>
      <c r="O103" s="19"/>
      <c r="P103" s="76"/>
      <c r="Q103" s="14"/>
      <c r="R103" s="15"/>
      <c r="S103" s="68"/>
      <c r="T103" s="68"/>
      <c r="U103" s="68"/>
    </row>
    <row r="104" spans="1:21" x14ac:dyDescent="0.25">
      <c r="A104" s="88"/>
      <c r="B104" s="89"/>
      <c r="C104" s="90"/>
      <c r="D104" s="91"/>
      <c r="E104" s="92"/>
      <c r="F104" s="93"/>
      <c r="G104" s="94"/>
      <c r="H104" s="105"/>
      <c r="I104" s="95"/>
      <c r="J104" s="95"/>
      <c r="L104" s="107"/>
      <c r="M104" s="108"/>
      <c r="N104" s="98"/>
      <c r="O104" s="19"/>
      <c r="P104" s="76"/>
      <c r="Q104" s="14"/>
      <c r="R104" s="15"/>
      <c r="S104" s="68"/>
      <c r="T104" s="68"/>
      <c r="U104" s="68"/>
    </row>
    <row r="105" spans="1:21" x14ac:dyDescent="0.25">
      <c r="A105" s="88"/>
      <c r="B105" s="89"/>
      <c r="C105" s="90"/>
      <c r="D105" s="91"/>
      <c r="E105" s="92"/>
      <c r="F105" s="93"/>
      <c r="G105" s="94"/>
      <c r="H105" s="105"/>
      <c r="I105" s="95"/>
      <c r="J105" s="95"/>
      <c r="L105" s="107"/>
      <c r="M105" s="108"/>
      <c r="N105" s="98"/>
      <c r="O105" s="19"/>
      <c r="P105" s="76"/>
      <c r="Q105" s="14"/>
      <c r="R105" s="15"/>
      <c r="S105" s="68"/>
      <c r="T105" s="68"/>
      <c r="U105" s="68"/>
    </row>
    <row r="106" spans="1:21" x14ac:dyDescent="0.25">
      <c r="A106" s="88"/>
      <c r="B106" s="89"/>
      <c r="C106" s="90"/>
      <c r="D106" s="91"/>
      <c r="E106" s="92"/>
      <c r="F106" s="93"/>
      <c r="G106" s="94"/>
      <c r="H106" s="105"/>
      <c r="I106" s="95"/>
      <c r="J106" s="95"/>
      <c r="L106" s="107"/>
      <c r="M106" s="108"/>
      <c r="N106" s="98"/>
      <c r="O106" s="19"/>
      <c r="P106" s="76"/>
      <c r="Q106" s="14"/>
      <c r="R106" s="15"/>
      <c r="S106" s="68"/>
      <c r="T106" s="68"/>
      <c r="U106" s="68"/>
    </row>
    <row r="107" spans="1:21" x14ac:dyDescent="0.25">
      <c r="A107" s="88"/>
      <c r="B107" s="89"/>
      <c r="C107" s="90"/>
      <c r="D107" s="91"/>
      <c r="E107" s="92"/>
      <c r="F107" s="93"/>
      <c r="G107" s="94"/>
      <c r="H107" s="105"/>
      <c r="I107" s="95"/>
      <c r="J107" s="95"/>
      <c r="L107" s="107"/>
      <c r="M107" s="108"/>
      <c r="N107" s="98"/>
      <c r="O107" s="19"/>
      <c r="P107" s="76"/>
      <c r="Q107" s="14"/>
      <c r="R107" s="15"/>
      <c r="S107" s="68"/>
      <c r="T107" s="68"/>
      <c r="U107" s="68"/>
    </row>
    <row r="108" spans="1:21" x14ac:dyDescent="0.25">
      <c r="A108" s="88"/>
      <c r="B108" s="89"/>
      <c r="C108" s="90"/>
      <c r="D108" s="91"/>
      <c r="E108" s="92"/>
      <c r="F108" s="93"/>
      <c r="G108" s="94"/>
      <c r="H108" s="105"/>
      <c r="I108" s="95"/>
      <c r="J108" s="95"/>
      <c r="L108" s="107"/>
      <c r="M108" s="108"/>
      <c r="N108" s="98"/>
      <c r="O108" s="19"/>
      <c r="P108" s="76"/>
      <c r="Q108" s="14"/>
      <c r="R108" s="15"/>
      <c r="S108" s="68"/>
      <c r="T108" s="68"/>
      <c r="U108" s="68"/>
    </row>
    <row r="109" spans="1:21" x14ac:dyDescent="0.25">
      <c r="A109" s="88"/>
      <c r="B109" s="89"/>
      <c r="C109" s="90"/>
      <c r="D109" s="91"/>
      <c r="E109" s="92"/>
      <c r="F109" s="93"/>
      <c r="G109" s="94"/>
      <c r="H109" s="105"/>
      <c r="I109" s="95"/>
      <c r="J109" s="95"/>
      <c r="L109" s="107"/>
      <c r="M109" s="108"/>
      <c r="N109" s="98"/>
      <c r="O109" s="19"/>
      <c r="P109" s="76"/>
      <c r="Q109" s="14"/>
      <c r="R109" s="15"/>
      <c r="S109" s="68"/>
      <c r="T109" s="68"/>
      <c r="U109" s="68"/>
    </row>
    <row r="110" spans="1:21" x14ac:dyDescent="0.25">
      <c r="A110" s="88"/>
      <c r="B110" s="89"/>
      <c r="C110" s="90"/>
      <c r="D110" s="91"/>
      <c r="E110" s="92"/>
      <c r="F110" s="93"/>
      <c r="G110" s="94"/>
      <c r="H110" s="105"/>
      <c r="I110" s="95"/>
      <c r="J110" s="95"/>
      <c r="L110" s="107"/>
      <c r="M110" s="108"/>
      <c r="N110" s="98"/>
      <c r="O110" s="19"/>
      <c r="P110" s="76"/>
      <c r="Q110" s="14"/>
      <c r="R110" s="15"/>
      <c r="S110" s="68"/>
      <c r="T110" s="68"/>
      <c r="U110" s="68"/>
    </row>
    <row r="111" spans="1:21" x14ac:dyDescent="0.25">
      <c r="A111" s="88"/>
      <c r="B111" s="89"/>
      <c r="C111" s="90"/>
      <c r="D111" s="91"/>
      <c r="E111" s="92"/>
      <c r="F111" s="93"/>
      <c r="G111" s="94"/>
      <c r="H111" s="105"/>
      <c r="I111" s="95"/>
      <c r="J111" s="95"/>
      <c r="L111" s="107"/>
      <c r="M111" s="108"/>
      <c r="N111" s="98"/>
      <c r="O111" s="19"/>
      <c r="P111" s="76"/>
      <c r="Q111" s="14"/>
      <c r="R111" s="15"/>
      <c r="S111" s="68"/>
      <c r="T111" s="68"/>
      <c r="U111" s="68"/>
    </row>
    <row r="112" spans="1:21" x14ac:dyDescent="0.25">
      <c r="A112" s="88"/>
      <c r="B112" s="89"/>
      <c r="C112" s="90"/>
      <c r="D112" s="91"/>
      <c r="E112" s="92"/>
      <c r="F112" s="93"/>
      <c r="G112" s="94"/>
      <c r="H112" s="105"/>
      <c r="I112" s="95"/>
      <c r="J112" s="95"/>
      <c r="L112" s="107"/>
      <c r="M112" s="108"/>
      <c r="N112" s="98"/>
      <c r="O112" s="19"/>
      <c r="P112" s="76"/>
      <c r="Q112" s="14"/>
      <c r="R112" s="15"/>
      <c r="S112" s="68"/>
      <c r="T112" s="68"/>
      <c r="U112" s="68"/>
    </row>
    <row r="113" spans="1:21" x14ac:dyDescent="0.25">
      <c r="A113" s="88"/>
      <c r="B113" s="89"/>
      <c r="C113" s="90"/>
      <c r="D113" s="91"/>
      <c r="E113" s="92"/>
      <c r="F113" s="93"/>
      <c r="G113" s="94"/>
      <c r="H113" s="105"/>
      <c r="I113" s="95"/>
      <c r="J113" s="95"/>
      <c r="L113" s="107"/>
      <c r="M113" s="108"/>
      <c r="N113" s="98"/>
      <c r="O113" s="19"/>
      <c r="P113" s="76"/>
      <c r="Q113" s="14"/>
      <c r="R113" s="15"/>
      <c r="S113" s="68"/>
      <c r="T113" s="68"/>
      <c r="U113" s="68"/>
    </row>
    <row r="114" spans="1:21" x14ac:dyDescent="0.25">
      <c r="A114" s="88"/>
      <c r="B114" s="89"/>
      <c r="C114" s="90"/>
      <c r="D114" s="91"/>
      <c r="E114" s="92"/>
      <c r="F114" s="93"/>
      <c r="G114" s="94"/>
      <c r="H114" s="105"/>
      <c r="I114" s="95"/>
      <c r="J114" s="95"/>
      <c r="L114" s="107"/>
      <c r="M114" s="108"/>
      <c r="N114" s="98"/>
      <c r="O114" s="19"/>
      <c r="P114" s="76"/>
      <c r="Q114" s="14"/>
      <c r="R114" s="15"/>
      <c r="S114" s="68"/>
      <c r="T114" s="68"/>
      <c r="U114" s="68"/>
    </row>
    <row r="115" spans="1:21" x14ac:dyDescent="0.25">
      <c r="A115" s="88"/>
      <c r="B115" s="89"/>
      <c r="C115" s="90"/>
      <c r="D115" s="91"/>
      <c r="E115" s="92"/>
      <c r="F115" s="93"/>
      <c r="G115" s="94"/>
      <c r="H115" s="105"/>
      <c r="I115" s="95"/>
      <c r="J115" s="95"/>
      <c r="L115" s="107"/>
      <c r="M115" s="108"/>
      <c r="N115" s="98"/>
      <c r="O115" s="19"/>
      <c r="P115" s="76"/>
      <c r="Q115" s="14"/>
      <c r="R115" s="15"/>
      <c r="S115" s="68"/>
      <c r="T115" s="68"/>
      <c r="U115" s="68"/>
    </row>
    <row r="116" spans="1:21" x14ac:dyDescent="0.25">
      <c r="A116" s="88"/>
      <c r="B116" s="89"/>
      <c r="C116" s="90"/>
      <c r="D116" s="91"/>
      <c r="E116" s="92"/>
      <c r="F116" s="93"/>
      <c r="G116" s="94"/>
      <c r="H116" s="105"/>
      <c r="I116" s="95"/>
      <c r="J116" s="95"/>
      <c r="L116" s="107"/>
      <c r="M116" s="108"/>
      <c r="N116" s="98"/>
      <c r="O116" s="19"/>
      <c r="P116" s="76"/>
      <c r="Q116" s="14"/>
      <c r="R116" s="15"/>
      <c r="S116" s="68"/>
      <c r="T116" s="68"/>
      <c r="U116" s="68"/>
    </row>
    <row r="117" spans="1:21" x14ac:dyDescent="0.25">
      <c r="A117" s="88"/>
      <c r="B117" s="89"/>
      <c r="C117" s="90"/>
      <c r="D117" s="91"/>
      <c r="E117" s="92"/>
      <c r="F117" s="93"/>
      <c r="G117" s="94"/>
      <c r="H117" s="105"/>
      <c r="I117" s="95"/>
      <c r="J117" s="95"/>
      <c r="L117" s="107"/>
      <c r="M117" s="108"/>
      <c r="N117" s="98"/>
      <c r="O117" s="19"/>
      <c r="P117" s="76"/>
      <c r="Q117" s="14"/>
      <c r="R117" s="15"/>
      <c r="S117" s="68"/>
      <c r="T117" s="68"/>
      <c r="U117" s="68"/>
    </row>
    <row r="118" spans="1:21" x14ac:dyDescent="0.25">
      <c r="A118" s="88"/>
      <c r="B118" s="89"/>
      <c r="C118" s="90"/>
      <c r="D118" s="91"/>
      <c r="E118" s="92"/>
      <c r="F118" s="93"/>
      <c r="G118" s="94"/>
      <c r="H118" s="105"/>
      <c r="I118" s="95"/>
      <c r="J118" s="95"/>
      <c r="L118" s="107"/>
      <c r="M118" s="108"/>
      <c r="N118" s="98"/>
      <c r="O118" s="19"/>
      <c r="P118" s="76"/>
      <c r="Q118" s="14"/>
      <c r="R118" s="15"/>
      <c r="S118" s="68"/>
      <c r="T118" s="68"/>
      <c r="U118" s="68"/>
    </row>
    <row r="119" spans="1:21" x14ac:dyDescent="0.25">
      <c r="A119" s="88"/>
      <c r="B119" s="89"/>
      <c r="C119" s="90"/>
      <c r="D119" s="91"/>
      <c r="E119" s="92"/>
      <c r="F119" s="93"/>
      <c r="G119" s="94"/>
      <c r="H119" s="105"/>
      <c r="I119" s="95"/>
      <c r="J119" s="95"/>
      <c r="L119" s="107"/>
      <c r="M119" s="108"/>
      <c r="N119" s="98"/>
      <c r="O119" s="19"/>
      <c r="P119" s="76"/>
      <c r="Q119" s="14"/>
      <c r="R119" s="15"/>
      <c r="S119" s="68"/>
      <c r="T119" s="68"/>
      <c r="U119" s="68"/>
    </row>
    <row r="120" spans="1:21" x14ac:dyDescent="0.25">
      <c r="A120" s="88"/>
      <c r="B120" s="89"/>
      <c r="C120" s="90"/>
      <c r="D120" s="91"/>
      <c r="E120" s="92"/>
      <c r="F120" s="93"/>
      <c r="G120" s="94"/>
      <c r="H120" s="105"/>
      <c r="I120" s="95"/>
      <c r="J120" s="95"/>
      <c r="L120" s="107"/>
      <c r="M120" s="108"/>
      <c r="N120" s="98"/>
      <c r="O120" s="19"/>
      <c r="P120" s="76"/>
      <c r="Q120" s="14"/>
      <c r="R120" s="15"/>
      <c r="S120" s="68"/>
      <c r="T120" s="68"/>
      <c r="U120" s="68"/>
    </row>
    <row r="121" spans="1:21" x14ac:dyDescent="0.25">
      <c r="A121" s="88"/>
      <c r="B121" s="89"/>
      <c r="C121" s="90"/>
      <c r="D121" s="91"/>
      <c r="E121" s="92"/>
      <c r="F121" s="93"/>
      <c r="G121" s="94"/>
      <c r="H121" s="105"/>
      <c r="I121" s="95"/>
      <c r="J121" s="95"/>
      <c r="L121" s="107"/>
      <c r="M121" s="108"/>
      <c r="N121" s="98"/>
      <c r="O121" s="19"/>
      <c r="P121" s="76"/>
      <c r="Q121" s="14"/>
      <c r="R121" s="15"/>
      <c r="S121" s="68"/>
      <c r="T121" s="68"/>
      <c r="U121" s="68"/>
    </row>
    <row r="122" spans="1:21" x14ac:dyDescent="0.25">
      <c r="A122" s="88"/>
      <c r="B122" s="89"/>
      <c r="C122" s="90"/>
      <c r="D122" s="91"/>
      <c r="E122" s="92"/>
      <c r="F122" s="93"/>
      <c r="G122" s="94"/>
      <c r="H122" s="105"/>
      <c r="I122" s="95"/>
      <c r="J122" s="95"/>
      <c r="L122" s="107"/>
      <c r="M122" s="108"/>
      <c r="N122" s="98"/>
      <c r="O122" s="19"/>
      <c r="P122" s="76"/>
      <c r="Q122" s="14"/>
      <c r="R122" s="15"/>
      <c r="S122" s="68"/>
      <c r="T122" s="68"/>
      <c r="U122" s="68"/>
    </row>
    <row r="123" spans="1:21" x14ac:dyDescent="0.25">
      <c r="A123" s="88"/>
      <c r="B123" s="89"/>
      <c r="C123" s="90"/>
      <c r="D123" s="91"/>
      <c r="E123" s="92"/>
      <c r="F123" s="93"/>
      <c r="G123" s="94"/>
      <c r="H123" s="105"/>
      <c r="I123" s="95"/>
      <c r="J123" s="95"/>
      <c r="L123" s="107"/>
      <c r="M123" s="108"/>
      <c r="N123" s="98"/>
      <c r="O123" s="19"/>
      <c r="P123" s="76"/>
      <c r="Q123" s="14"/>
      <c r="R123" s="15"/>
      <c r="S123" s="68"/>
      <c r="T123" s="68"/>
      <c r="U123" s="68"/>
    </row>
    <row r="124" spans="1:21" x14ac:dyDescent="0.25">
      <c r="A124" s="88"/>
      <c r="B124" s="89"/>
      <c r="C124" s="90"/>
      <c r="D124" s="91"/>
      <c r="E124" s="92"/>
      <c r="F124" s="93"/>
      <c r="G124" s="94"/>
      <c r="H124" s="105"/>
      <c r="I124" s="95"/>
      <c r="J124" s="95"/>
      <c r="L124" s="107"/>
      <c r="M124" s="108"/>
      <c r="N124" s="98"/>
      <c r="O124" s="19"/>
      <c r="P124" s="76"/>
      <c r="Q124" s="14"/>
      <c r="R124" s="15"/>
      <c r="S124" s="68"/>
      <c r="T124" s="68"/>
      <c r="U124" s="68"/>
    </row>
    <row r="125" spans="1:21" x14ac:dyDescent="0.25">
      <c r="A125" s="88"/>
      <c r="B125" s="89"/>
      <c r="C125" s="90"/>
      <c r="D125" s="91"/>
      <c r="E125" s="92"/>
      <c r="F125" s="93"/>
      <c r="G125" s="94"/>
      <c r="H125" s="105"/>
      <c r="I125" s="95"/>
      <c r="J125" s="95"/>
      <c r="L125" s="107"/>
      <c r="M125" s="108"/>
      <c r="N125" s="98"/>
      <c r="O125" s="19"/>
      <c r="P125" s="76"/>
      <c r="Q125" s="14"/>
      <c r="R125" s="15"/>
      <c r="S125" s="68"/>
      <c r="T125" s="68"/>
      <c r="U125" s="68"/>
    </row>
    <row r="126" spans="1:21" x14ac:dyDescent="0.25">
      <c r="A126" s="88"/>
      <c r="B126" s="89"/>
      <c r="C126" s="90"/>
      <c r="D126" s="91"/>
      <c r="E126" s="92"/>
      <c r="F126" s="93"/>
      <c r="G126" s="94"/>
      <c r="H126" s="105"/>
      <c r="I126" s="95"/>
      <c r="J126" s="95"/>
      <c r="L126" s="107"/>
      <c r="M126" s="108"/>
      <c r="N126" s="98"/>
      <c r="O126" s="19"/>
      <c r="P126" s="76"/>
      <c r="Q126" s="14"/>
      <c r="R126" s="15"/>
      <c r="S126" s="68"/>
      <c r="T126" s="68"/>
      <c r="U126" s="68"/>
    </row>
    <row r="127" spans="1:21" x14ac:dyDescent="0.25">
      <c r="A127" s="88"/>
      <c r="B127" s="89"/>
      <c r="C127" s="90"/>
      <c r="D127" s="91"/>
      <c r="E127" s="92"/>
      <c r="F127" s="93"/>
      <c r="G127" s="94"/>
      <c r="H127" s="105"/>
      <c r="I127" s="95"/>
      <c r="J127" s="95"/>
      <c r="L127" s="107"/>
      <c r="M127" s="108"/>
      <c r="N127" s="98"/>
      <c r="O127" s="19"/>
      <c r="P127" s="76"/>
      <c r="Q127" s="14"/>
      <c r="R127" s="15"/>
      <c r="S127" s="68"/>
      <c r="T127" s="68"/>
      <c r="U127" s="68"/>
    </row>
    <row r="128" spans="1:21" x14ac:dyDescent="0.25">
      <c r="A128" s="88"/>
      <c r="B128" s="89"/>
      <c r="C128" s="90"/>
      <c r="D128" s="91"/>
      <c r="E128" s="92"/>
      <c r="F128" s="93"/>
      <c r="G128" s="94"/>
      <c r="H128" s="105"/>
      <c r="I128" s="95"/>
      <c r="J128" s="95"/>
      <c r="L128" s="107"/>
      <c r="M128" s="108"/>
      <c r="N128" s="98"/>
      <c r="O128" s="19"/>
      <c r="P128" s="76"/>
      <c r="Q128" s="14"/>
      <c r="R128" s="15"/>
      <c r="S128" s="68"/>
      <c r="T128" s="68"/>
      <c r="U128" s="68"/>
    </row>
    <row r="129" spans="1:21" x14ac:dyDescent="0.25">
      <c r="A129" s="88"/>
      <c r="B129" s="89"/>
      <c r="C129" s="90"/>
      <c r="D129" s="91"/>
      <c r="E129" s="92"/>
      <c r="F129" s="93"/>
      <c r="G129" s="94"/>
      <c r="H129" s="105"/>
      <c r="I129" s="95"/>
      <c r="J129" s="95"/>
      <c r="L129" s="107"/>
      <c r="M129" s="108"/>
      <c r="N129" s="98"/>
      <c r="O129" s="19"/>
      <c r="P129" s="76"/>
      <c r="Q129" s="14"/>
      <c r="R129" s="15"/>
      <c r="S129" s="68"/>
      <c r="T129" s="68"/>
      <c r="U129" s="68"/>
    </row>
    <row r="130" spans="1:21" x14ac:dyDescent="0.25">
      <c r="A130" s="88"/>
      <c r="B130" s="89"/>
      <c r="C130" s="90"/>
      <c r="D130" s="91"/>
      <c r="E130" s="92"/>
      <c r="F130" s="93"/>
      <c r="G130" s="94"/>
      <c r="H130" s="105"/>
      <c r="I130" s="95"/>
      <c r="J130" s="95"/>
      <c r="L130" s="107"/>
      <c r="M130" s="108"/>
      <c r="N130" s="98"/>
      <c r="O130" s="19"/>
      <c r="P130" s="76"/>
      <c r="Q130" s="14"/>
      <c r="R130" s="15"/>
      <c r="S130" s="68"/>
      <c r="T130" s="68"/>
      <c r="U130" s="68"/>
    </row>
    <row r="131" spans="1:21" x14ac:dyDescent="0.25">
      <c r="A131" s="88"/>
      <c r="B131" s="89"/>
      <c r="C131" s="90"/>
      <c r="D131" s="91"/>
      <c r="E131" s="92"/>
      <c r="F131" s="93"/>
      <c r="G131" s="94"/>
      <c r="H131" s="105"/>
      <c r="I131" s="95"/>
      <c r="J131" s="95"/>
      <c r="L131" s="107"/>
      <c r="M131" s="108"/>
      <c r="N131" s="98"/>
      <c r="O131" s="19"/>
      <c r="P131" s="76"/>
      <c r="Q131" s="14"/>
      <c r="R131" s="15"/>
      <c r="S131" s="68"/>
      <c r="T131" s="68"/>
      <c r="U131" s="68"/>
    </row>
    <row r="132" spans="1:21" x14ac:dyDescent="0.25">
      <c r="A132" s="88"/>
      <c r="B132" s="89"/>
      <c r="C132" s="90"/>
      <c r="D132" s="91"/>
      <c r="E132" s="92"/>
      <c r="F132" s="93"/>
      <c r="G132" s="94"/>
      <c r="H132" s="105"/>
      <c r="I132" s="95"/>
      <c r="J132" s="95"/>
      <c r="L132" s="107"/>
      <c r="M132" s="108"/>
      <c r="N132" s="98"/>
      <c r="O132" s="19"/>
      <c r="P132" s="76"/>
      <c r="Q132" s="14"/>
      <c r="R132" s="15"/>
      <c r="S132" s="68"/>
      <c r="T132" s="68"/>
      <c r="U132" s="68"/>
    </row>
    <row r="133" spans="1:21" x14ac:dyDescent="0.25">
      <c r="A133" s="88"/>
      <c r="B133" s="89"/>
      <c r="C133" s="90"/>
      <c r="D133" s="91"/>
      <c r="E133" s="92"/>
      <c r="F133" s="93"/>
      <c r="G133" s="94"/>
      <c r="H133" s="105"/>
      <c r="I133" s="95"/>
      <c r="J133" s="95"/>
      <c r="L133" s="107"/>
      <c r="M133" s="108"/>
      <c r="N133" s="98"/>
      <c r="O133" s="19"/>
      <c r="P133" s="76"/>
      <c r="Q133" s="14"/>
      <c r="R133" s="15"/>
      <c r="S133" s="68"/>
      <c r="T133" s="68"/>
      <c r="U133" s="68"/>
    </row>
    <row r="134" spans="1:21" x14ac:dyDescent="0.25">
      <c r="A134" s="88"/>
      <c r="B134" s="89"/>
      <c r="C134" s="90"/>
      <c r="D134" s="91"/>
      <c r="E134" s="92"/>
      <c r="F134" s="93"/>
      <c r="G134" s="94"/>
      <c r="H134" s="105"/>
      <c r="I134" s="95"/>
      <c r="J134" s="95"/>
      <c r="L134" s="107"/>
      <c r="M134" s="108"/>
      <c r="N134" s="98"/>
      <c r="O134" s="19"/>
      <c r="P134" s="76"/>
      <c r="Q134" s="14"/>
      <c r="R134" s="15"/>
      <c r="S134" s="68"/>
      <c r="T134" s="68"/>
      <c r="U134" s="68"/>
    </row>
    <row r="135" spans="1:21" x14ac:dyDescent="0.25">
      <c r="A135" s="88"/>
      <c r="B135" s="89"/>
      <c r="C135" s="90"/>
      <c r="D135" s="91"/>
      <c r="E135" s="92"/>
      <c r="F135" s="93"/>
      <c r="G135" s="94"/>
      <c r="H135" s="105"/>
      <c r="I135" s="95"/>
      <c r="J135" s="95"/>
      <c r="L135" s="107"/>
      <c r="M135" s="108"/>
      <c r="N135" s="98"/>
      <c r="O135" s="19"/>
      <c r="P135" s="76"/>
      <c r="Q135" s="14"/>
      <c r="R135" s="15"/>
      <c r="S135" s="68"/>
      <c r="T135" s="68"/>
      <c r="U135" s="68"/>
    </row>
    <row r="136" spans="1:21" x14ac:dyDescent="0.25">
      <c r="A136" s="88"/>
      <c r="B136" s="89"/>
      <c r="C136" s="90"/>
      <c r="D136" s="91"/>
      <c r="E136" s="92"/>
      <c r="F136" s="93"/>
      <c r="G136" s="94"/>
      <c r="H136" s="105"/>
      <c r="I136" s="95"/>
      <c r="J136" s="95"/>
      <c r="L136" s="107"/>
      <c r="M136" s="108"/>
      <c r="N136" s="98"/>
      <c r="O136" s="19"/>
      <c r="P136" s="76"/>
      <c r="Q136" s="14"/>
      <c r="R136" s="15"/>
      <c r="S136" s="68"/>
      <c r="T136" s="68"/>
      <c r="U136" s="68"/>
    </row>
    <row r="137" spans="1:21" x14ac:dyDescent="0.25">
      <c r="A137" s="88"/>
      <c r="B137" s="89"/>
      <c r="C137" s="90"/>
      <c r="D137" s="91"/>
      <c r="E137" s="92"/>
      <c r="F137" s="93"/>
      <c r="G137" s="94"/>
      <c r="H137" s="105"/>
      <c r="I137" s="95"/>
      <c r="J137" s="95"/>
      <c r="L137" s="107"/>
      <c r="M137" s="108"/>
      <c r="N137" s="98"/>
      <c r="O137" s="19"/>
      <c r="P137" s="76"/>
      <c r="Q137" s="14"/>
      <c r="R137" s="15"/>
      <c r="S137" s="68"/>
      <c r="T137" s="68"/>
      <c r="U137" s="68"/>
    </row>
    <row r="138" spans="1:21" x14ac:dyDescent="0.25">
      <c r="A138" s="88"/>
      <c r="B138" s="89"/>
      <c r="C138" s="90"/>
      <c r="D138" s="91"/>
      <c r="E138" s="92"/>
      <c r="F138" s="93"/>
      <c r="G138" s="94"/>
      <c r="H138" s="105"/>
      <c r="I138" s="95"/>
      <c r="J138" s="95"/>
      <c r="L138" s="107"/>
      <c r="M138" s="108"/>
      <c r="N138" s="98"/>
      <c r="O138" s="19"/>
      <c r="P138" s="76"/>
      <c r="Q138" s="14"/>
      <c r="R138" s="15"/>
      <c r="S138" s="68"/>
      <c r="T138" s="68"/>
      <c r="U138" s="68"/>
    </row>
    <row r="139" spans="1:21" x14ac:dyDescent="0.25">
      <c r="A139" s="88"/>
      <c r="B139" s="89"/>
      <c r="C139" s="90"/>
      <c r="D139" s="91"/>
      <c r="E139" s="92"/>
      <c r="F139" s="93"/>
      <c r="G139" s="94"/>
      <c r="H139" s="105"/>
      <c r="I139" s="95"/>
      <c r="J139" s="95"/>
      <c r="L139" s="107"/>
      <c r="M139" s="108"/>
      <c r="N139" s="98"/>
      <c r="O139" s="19"/>
      <c r="P139" s="76"/>
      <c r="Q139" s="14"/>
      <c r="R139" s="15"/>
      <c r="S139" s="68"/>
      <c r="T139" s="68"/>
      <c r="U139" s="68"/>
    </row>
    <row r="140" spans="1:21" x14ac:dyDescent="0.25">
      <c r="A140" s="88"/>
      <c r="B140" s="89"/>
      <c r="C140" s="90"/>
      <c r="D140" s="91"/>
      <c r="E140" s="92"/>
      <c r="F140" s="93"/>
      <c r="G140" s="94"/>
      <c r="H140" s="105"/>
      <c r="I140" s="95"/>
      <c r="J140" s="95"/>
      <c r="L140" s="107"/>
      <c r="M140" s="108"/>
      <c r="N140" s="98"/>
      <c r="O140" s="19"/>
      <c r="P140" s="76"/>
      <c r="Q140" s="14"/>
      <c r="R140" s="15"/>
      <c r="S140" s="68"/>
      <c r="T140" s="68"/>
      <c r="U140" s="68"/>
    </row>
    <row r="141" spans="1:21" x14ac:dyDescent="0.25">
      <c r="A141" s="88"/>
      <c r="B141" s="89"/>
      <c r="C141" s="90"/>
      <c r="D141" s="91"/>
      <c r="E141" s="92"/>
      <c r="F141" s="93"/>
      <c r="G141" s="94"/>
      <c r="H141" s="105"/>
      <c r="I141" s="95"/>
      <c r="J141" s="95"/>
      <c r="L141" s="107"/>
      <c r="M141" s="108"/>
      <c r="N141" s="98"/>
      <c r="O141" s="19"/>
      <c r="P141" s="76"/>
      <c r="Q141" s="14"/>
      <c r="R141" s="15"/>
      <c r="S141" s="68"/>
      <c r="T141" s="68"/>
      <c r="U141" s="68"/>
    </row>
    <row r="142" spans="1:21" x14ac:dyDescent="0.25">
      <c r="A142" s="88"/>
      <c r="B142" s="89"/>
      <c r="C142" s="90"/>
      <c r="D142" s="91"/>
      <c r="E142" s="92"/>
      <c r="F142" s="93"/>
      <c r="G142" s="94"/>
      <c r="H142" s="105"/>
      <c r="I142" s="95"/>
      <c r="J142" s="95"/>
      <c r="L142" s="107"/>
      <c r="M142" s="108"/>
      <c r="N142" s="98"/>
      <c r="O142" s="19"/>
      <c r="P142" s="76"/>
      <c r="Q142" s="14"/>
      <c r="R142" s="15"/>
      <c r="S142" s="68"/>
      <c r="T142" s="68"/>
      <c r="U142" s="68"/>
    </row>
    <row r="143" spans="1:21" x14ac:dyDescent="0.25">
      <c r="A143" s="88"/>
      <c r="B143" s="89"/>
      <c r="C143" s="90"/>
      <c r="D143" s="91"/>
      <c r="E143" s="92"/>
      <c r="F143" s="93"/>
      <c r="G143" s="94"/>
      <c r="H143" s="105"/>
      <c r="I143" s="95"/>
      <c r="J143" s="95"/>
      <c r="L143" s="107"/>
      <c r="M143" s="108"/>
      <c r="N143" s="98"/>
      <c r="O143" s="19"/>
      <c r="P143" s="76"/>
      <c r="Q143" s="14"/>
      <c r="R143" s="15"/>
      <c r="S143" s="68"/>
      <c r="T143" s="68"/>
      <c r="U143" s="68"/>
    </row>
    <row r="144" spans="1:21" x14ac:dyDescent="0.25">
      <c r="A144" s="88"/>
      <c r="B144" s="89"/>
      <c r="C144" s="90"/>
      <c r="D144" s="91"/>
      <c r="E144" s="92"/>
      <c r="F144" s="93"/>
      <c r="G144" s="94"/>
      <c r="H144" s="105"/>
      <c r="I144" s="95"/>
      <c r="J144" s="95"/>
      <c r="L144" s="107"/>
      <c r="M144" s="108"/>
      <c r="N144" s="98"/>
      <c r="O144" s="19"/>
      <c r="P144" s="76"/>
      <c r="Q144" s="14"/>
      <c r="R144" s="15"/>
      <c r="S144" s="68"/>
      <c r="T144" s="68"/>
      <c r="U144" s="68"/>
    </row>
    <row r="145" spans="1:21" x14ac:dyDescent="0.25">
      <c r="A145" s="88"/>
      <c r="B145" s="89"/>
      <c r="C145" s="90"/>
      <c r="D145" s="91"/>
      <c r="E145" s="92"/>
      <c r="F145" s="93"/>
      <c r="G145" s="94"/>
      <c r="H145" s="105"/>
      <c r="I145" s="95"/>
      <c r="J145" s="95"/>
      <c r="L145" s="107"/>
      <c r="M145" s="108"/>
      <c r="N145" s="98"/>
      <c r="O145" s="19"/>
      <c r="P145" s="76"/>
      <c r="Q145" s="14"/>
      <c r="R145" s="15"/>
      <c r="S145" s="68"/>
      <c r="T145" s="68"/>
      <c r="U145" s="68"/>
    </row>
    <row r="146" spans="1:21" x14ac:dyDescent="0.25">
      <c r="A146" s="88"/>
      <c r="B146" s="89"/>
      <c r="C146" s="90"/>
      <c r="D146" s="91"/>
      <c r="E146" s="92"/>
      <c r="F146" s="93"/>
      <c r="G146" s="94"/>
      <c r="H146" s="105"/>
      <c r="I146" s="95"/>
      <c r="J146" s="95"/>
      <c r="L146" s="107"/>
      <c r="M146" s="108"/>
      <c r="N146" s="98"/>
      <c r="O146" s="19"/>
      <c r="P146" s="76"/>
      <c r="Q146" s="14"/>
      <c r="R146" s="15"/>
      <c r="S146" s="68"/>
      <c r="T146" s="68"/>
      <c r="U146" s="68"/>
    </row>
    <row r="147" spans="1:21" x14ac:dyDescent="0.25">
      <c r="A147" s="88"/>
      <c r="B147" s="89"/>
      <c r="C147" s="90"/>
      <c r="D147" s="91"/>
      <c r="E147" s="92"/>
      <c r="F147" s="93"/>
      <c r="G147" s="94"/>
      <c r="H147" s="105"/>
      <c r="I147" s="95"/>
      <c r="J147" s="95"/>
      <c r="L147" s="107"/>
      <c r="M147" s="108"/>
      <c r="N147" s="98"/>
      <c r="O147" s="19"/>
      <c r="P147" s="76"/>
      <c r="Q147" s="14"/>
      <c r="R147" s="15"/>
      <c r="S147" s="68"/>
      <c r="T147" s="68"/>
      <c r="U147" s="68"/>
    </row>
    <row r="148" spans="1:21" x14ac:dyDescent="0.25">
      <c r="A148" s="88"/>
      <c r="B148" s="89"/>
      <c r="C148" s="90"/>
      <c r="D148" s="91"/>
      <c r="E148" s="92"/>
      <c r="F148" s="93"/>
      <c r="G148" s="94"/>
      <c r="H148" s="105"/>
      <c r="I148" s="95"/>
      <c r="J148" s="95"/>
      <c r="L148" s="107"/>
      <c r="M148" s="108"/>
      <c r="N148" s="98"/>
      <c r="O148" s="19"/>
      <c r="P148" s="76"/>
      <c r="Q148" s="14"/>
      <c r="R148" s="15"/>
      <c r="S148" s="68"/>
      <c r="T148" s="68"/>
      <c r="U148" s="68"/>
    </row>
    <row r="149" spans="1:21" x14ac:dyDescent="0.25">
      <c r="A149" s="88"/>
      <c r="B149" s="89"/>
      <c r="C149" s="90"/>
      <c r="D149" s="91"/>
      <c r="E149" s="92"/>
      <c r="F149" s="93"/>
      <c r="G149" s="94"/>
      <c r="H149" s="105"/>
      <c r="I149" s="95"/>
      <c r="J149" s="95"/>
      <c r="L149" s="107"/>
      <c r="M149" s="108"/>
      <c r="N149" s="98"/>
      <c r="O149" s="19"/>
      <c r="P149" s="76"/>
      <c r="Q149" s="14"/>
      <c r="R149" s="15"/>
      <c r="S149" s="68"/>
      <c r="T149" s="68"/>
      <c r="U149" s="68"/>
    </row>
    <row r="150" spans="1:21" x14ac:dyDescent="0.25">
      <c r="A150" s="88"/>
      <c r="B150" s="89"/>
      <c r="C150" s="90"/>
      <c r="D150" s="91"/>
      <c r="E150" s="92"/>
      <c r="F150" s="93"/>
      <c r="G150" s="94"/>
      <c r="H150" s="105"/>
      <c r="I150" s="95"/>
      <c r="J150" s="95"/>
      <c r="L150" s="107"/>
      <c r="M150" s="108"/>
      <c r="N150" s="98"/>
      <c r="O150" s="19"/>
      <c r="P150" s="76"/>
      <c r="Q150" s="14"/>
      <c r="R150" s="15"/>
      <c r="S150" s="68"/>
      <c r="T150" s="68"/>
      <c r="U150" s="68"/>
    </row>
    <row r="151" spans="1:21" x14ac:dyDescent="0.25">
      <c r="A151" s="88"/>
      <c r="B151" s="89"/>
      <c r="C151" s="90"/>
      <c r="D151" s="91"/>
      <c r="E151" s="92"/>
      <c r="F151" s="93"/>
      <c r="G151" s="94"/>
      <c r="H151" s="105"/>
      <c r="I151" s="95"/>
      <c r="J151" s="95"/>
      <c r="L151" s="107"/>
      <c r="M151" s="108"/>
      <c r="N151" s="98"/>
      <c r="O151" s="19"/>
      <c r="P151" s="76"/>
      <c r="Q151" s="14"/>
      <c r="R151" s="15"/>
      <c r="S151" s="68"/>
      <c r="T151" s="68"/>
      <c r="U151" s="68"/>
    </row>
    <row r="152" spans="1:21" x14ac:dyDescent="0.25">
      <c r="A152" s="88"/>
      <c r="B152" s="89"/>
      <c r="C152" s="90"/>
      <c r="D152" s="91"/>
      <c r="E152" s="92"/>
      <c r="F152" s="93"/>
      <c r="G152" s="94"/>
      <c r="H152" s="105"/>
      <c r="I152" s="95"/>
      <c r="J152" s="95"/>
      <c r="L152" s="107"/>
      <c r="M152" s="108"/>
      <c r="N152" s="98"/>
      <c r="O152" s="19"/>
      <c r="P152" s="76"/>
      <c r="Q152" s="14"/>
      <c r="R152" s="15"/>
      <c r="S152" s="68"/>
      <c r="T152" s="68"/>
      <c r="U152" s="68"/>
    </row>
    <row r="153" spans="1:21" x14ac:dyDescent="0.25">
      <c r="A153" s="88"/>
      <c r="B153" s="89"/>
      <c r="C153" s="90"/>
      <c r="D153" s="91"/>
      <c r="E153" s="92"/>
      <c r="F153" s="93"/>
      <c r="G153" s="94"/>
      <c r="H153" s="105"/>
      <c r="I153" s="95"/>
      <c r="J153" s="95"/>
      <c r="L153" s="107"/>
      <c r="M153" s="108"/>
      <c r="N153" s="98"/>
      <c r="O153" s="19"/>
      <c r="P153" s="76"/>
      <c r="Q153" s="14"/>
      <c r="R153" s="15"/>
      <c r="S153" s="68"/>
      <c r="T153" s="68"/>
      <c r="U153" s="68"/>
    </row>
    <row r="154" spans="1:21" x14ac:dyDescent="0.25">
      <c r="A154" s="88"/>
      <c r="B154" s="89"/>
      <c r="C154" s="90"/>
      <c r="D154" s="91"/>
      <c r="E154" s="92"/>
      <c r="F154" s="93"/>
      <c r="G154" s="94"/>
      <c r="H154" s="105"/>
      <c r="I154" s="95"/>
      <c r="J154" s="95"/>
      <c r="L154" s="107"/>
      <c r="M154" s="108"/>
      <c r="N154" s="98"/>
      <c r="O154" s="19"/>
      <c r="P154" s="76"/>
      <c r="Q154" s="14"/>
      <c r="R154" s="15"/>
      <c r="S154" s="68"/>
      <c r="T154" s="68"/>
      <c r="U154" s="68"/>
    </row>
    <row r="155" spans="1:21" x14ac:dyDescent="0.25">
      <c r="A155" s="88"/>
      <c r="B155" s="89"/>
      <c r="C155" s="90"/>
      <c r="D155" s="91"/>
      <c r="E155" s="92"/>
      <c r="F155" s="93"/>
      <c r="G155" s="94"/>
      <c r="H155" s="105"/>
      <c r="I155" s="95"/>
      <c r="J155" s="95"/>
      <c r="L155" s="107"/>
      <c r="M155" s="108"/>
      <c r="N155" s="98"/>
      <c r="O155" s="19"/>
      <c r="P155" s="76"/>
      <c r="Q155" s="14"/>
      <c r="R155" s="15"/>
      <c r="S155" s="68"/>
      <c r="T155" s="68"/>
      <c r="U155" s="68"/>
    </row>
    <row r="156" spans="1:21" x14ac:dyDescent="0.25">
      <c r="A156" s="88"/>
      <c r="B156" s="89"/>
      <c r="C156" s="90"/>
      <c r="D156" s="91"/>
      <c r="E156" s="92"/>
      <c r="F156" s="93"/>
      <c r="G156" s="94"/>
      <c r="H156" s="105"/>
      <c r="I156" s="95"/>
      <c r="J156" s="95"/>
      <c r="L156" s="107"/>
      <c r="M156" s="108"/>
      <c r="N156" s="98"/>
      <c r="O156" s="19"/>
      <c r="P156" s="76"/>
      <c r="Q156" s="14"/>
      <c r="R156" s="15"/>
      <c r="S156" s="68"/>
      <c r="T156" s="68"/>
      <c r="U156" s="68"/>
    </row>
    <row r="157" spans="1:21" x14ac:dyDescent="0.25">
      <c r="A157" s="88"/>
      <c r="B157" s="89"/>
      <c r="C157" s="90"/>
      <c r="D157" s="91"/>
      <c r="E157" s="92"/>
      <c r="F157" s="93"/>
      <c r="G157" s="94"/>
      <c r="H157" s="105"/>
      <c r="I157" s="95"/>
      <c r="J157" s="95"/>
      <c r="L157" s="107"/>
      <c r="M157" s="108"/>
      <c r="N157" s="98"/>
      <c r="O157" s="19"/>
      <c r="P157" s="76"/>
      <c r="Q157" s="14"/>
      <c r="R157" s="15"/>
      <c r="S157" s="68"/>
      <c r="T157" s="68"/>
      <c r="U157" s="68"/>
    </row>
    <row r="158" spans="1:21" x14ac:dyDescent="0.25">
      <c r="A158" s="88"/>
      <c r="B158" s="89"/>
      <c r="C158" s="90"/>
      <c r="D158" s="91"/>
      <c r="E158" s="92"/>
      <c r="F158" s="93"/>
      <c r="G158" s="94"/>
      <c r="H158" s="105"/>
      <c r="I158" s="95"/>
      <c r="J158" s="95"/>
      <c r="L158" s="107"/>
      <c r="M158" s="108"/>
      <c r="N158" s="98"/>
      <c r="O158" s="19"/>
      <c r="P158" s="76"/>
      <c r="Q158" s="14"/>
      <c r="R158" s="15"/>
      <c r="S158" s="68"/>
      <c r="T158" s="68"/>
      <c r="U158" s="68"/>
    </row>
    <row r="159" spans="1:21" x14ac:dyDescent="0.25">
      <c r="A159" s="88"/>
      <c r="B159" s="89"/>
      <c r="C159" s="90"/>
      <c r="D159" s="91"/>
      <c r="E159" s="92"/>
      <c r="F159" s="93"/>
      <c r="G159" s="94"/>
      <c r="H159" s="105"/>
      <c r="I159" s="95"/>
      <c r="J159" s="95"/>
      <c r="L159" s="107"/>
      <c r="M159" s="108"/>
      <c r="N159" s="98"/>
      <c r="O159" s="19"/>
      <c r="P159" s="76"/>
      <c r="Q159" s="14"/>
      <c r="R159" s="15"/>
      <c r="S159" s="68"/>
      <c r="T159" s="68"/>
      <c r="U159" s="68"/>
    </row>
    <row r="160" spans="1:21" x14ac:dyDescent="0.25">
      <c r="A160" s="88"/>
      <c r="B160" s="89"/>
      <c r="C160" s="90"/>
      <c r="D160" s="91"/>
      <c r="E160" s="92"/>
      <c r="F160" s="93"/>
      <c r="G160" s="94"/>
      <c r="H160" s="105"/>
      <c r="I160" s="95"/>
      <c r="J160" s="95"/>
      <c r="L160" s="107"/>
      <c r="M160" s="108"/>
      <c r="N160" s="98"/>
      <c r="O160" s="19"/>
      <c r="P160" s="76"/>
      <c r="Q160" s="14"/>
      <c r="R160" s="15"/>
      <c r="S160" s="68"/>
      <c r="T160" s="68"/>
      <c r="U160" s="68"/>
    </row>
    <row r="161" spans="1:21" x14ac:dyDescent="0.25">
      <c r="A161" s="88"/>
      <c r="B161" s="89"/>
      <c r="C161" s="90"/>
      <c r="D161" s="91"/>
      <c r="E161" s="92"/>
      <c r="F161" s="93"/>
      <c r="G161" s="94"/>
      <c r="H161" s="105"/>
      <c r="I161" s="95"/>
      <c r="J161" s="95"/>
      <c r="L161" s="107"/>
      <c r="M161" s="108"/>
      <c r="N161" s="98"/>
      <c r="O161" s="19"/>
      <c r="P161" s="76"/>
      <c r="Q161" s="14"/>
      <c r="R161" s="15"/>
      <c r="S161" s="68"/>
      <c r="T161" s="68"/>
      <c r="U161" s="68"/>
    </row>
    <row r="162" spans="1:21" x14ac:dyDescent="0.25">
      <c r="A162" s="88"/>
      <c r="B162" s="89"/>
      <c r="C162" s="90"/>
      <c r="D162" s="91"/>
      <c r="E162" s="92"/>
      <c r="F162" s="93"/>
      <c r="G162" s="94"/>
      <c r="H162" s="105"/>
      <c r="I162" s="95"/>
      <c r="J162" s="95"/>
      <c r="L162" s="107"/>
      <c r="M162" s="108"/>
      <c r="N162" s="98"/>
      <c r="O162" s="19"/>
      <c r="P162" s="76"/>
      <c r="Q162" s="14"/>
      <c r="R162" s="15"/>
      <c r="S162" s="68"/>
      <c r="T162" s="68"/>
      <c r="U162" s="68"/>
    </row>
    <row r="163" spans="1:21" x14ac:dyDescent="0.25">
      <c r="A163" s="88"/>
      <c r="B163" s="89"/>
      <c r="C163" s="90"/>
      <c r="D163" s="91"/>
      <c r="E163" s="92"/>
      <c r="F163" s="93"/>
      <c r="G163" s="94"/>
      <c r="H163" s="105"/>
      <c r="I163" s="95"/>
      <c r="J163" s="95"/>
      <c r="L163" s="107"/>
      <c r="M163" s="108"/>
      <c r="N163" s="98"/>
      <c r="O163" s="19"/>
      <c r="P163" s="76"/>
      <c r="Q163" s="14"/>
      <c r="R163" s="15"/>
      <c r="S163" s="68"/>
      <c r="T163" s="68"/>
      <c r="U163" s="68"/>
    </row>
    <row r="164" spans="1:21" x14ac:dyDescent="0.25">
      <c r="A164" s="88"/>
      <c r="B164" s="89"/>
      <c r="C164" s="90"/>
      <c r="D164" s="91"/>
      <c r="E164" s="92"/>
      <c r="F164" s="93"/>
      <c r="G164" s="94"/>
      <c r="H164" s="105"/>
      <c r="I164" s="95"/>
      <c r="J164" s="95"/>
      <c r="L164" s="107"/>
      <c r="M164" s="108"/>
      <c r="N164" s="98"/>
      <c r="O164" s="19"/>
      <c r="P164" s="76"/>
      <c r="Q164" s="14"/>
      <c r="R164" s="15"/>
      <c r="S164" s="68"/>
      <c r="T164" s="68"/>
      <c r="U164" s="68"/>
    </row>
    <row r="165" spans="1:21" x14ac:dyDescent="0.25">
      <c r="A165" s="88"/>
      <c r="B165" s="89"/>
      <c r="C165" s="90"/>
      <c r="D165" s="91"/>
      <c r="E165" s="92"/>
      <c r="F165" s="93"/>
      <c r="G165" s="94"/>
      <c r="H165" s="105"/>
      <c r="I165" s="95"/>
      <c r="J165" s="95"/>
      <c r="L165" s="107"/>
      <c r="M165" s="108"/>
      <c r="N165" s="98"/>
      <c r="O165" s="19"/>
      <c r="P165" s="76"/>
      <c r="Q165" s="14"/>
      <c r="R165" s="15"/>
      <c r="S165" s="68"/>
      <c r="T165" s="68"/>
      <c r="U165" s="68"/>
    </row>
    <row r="166" spans="1:21" x14ac:dyDescent="0.25">
      <c r="A166" s="88"/>
      <c r="B166" s="89"/>
      <c r="C166" s="90"/>
      <c r="D166" s="91"/>
      <c r="E166" s="92"/>
      <c r="F166" s="93"/>
      <c r="G166" s="94"/>
      <c r="H166" s="105"/>
      <c r="I166" s="95"/>
      <c r="J166" s="95"/>
      <c r="L166" s="107"/>
      <c r="M166" s="108"/>
      <c r="N166" s="98"/>
      <c r="O166" s="19"/>
      <c r="P166" s="76"/>
      <c r="Q166" s="14"/>
      <c r="R166" s="15"/>
      <c r="S166" s="68"/>
      <c r="T166" s="68"/>
      <c r="U166" s="68"/>
    </row>
    <row r="167" spans="1:21" x14ac:dyDescent="0.25">
      <c r="A167" s="88"/>
      <c r="B167" s="89"/>
      <c r="C167" s="90"/>
      <c r="D167" s="91"/>
      <c r="E167" s="92"/>
      <c r="F167" s="93"/>
      <c r="G167" s="94"/>
      <c r="H167" s="105"/>
      <c r="I167" s="95"/>
      <c r="J167" s="95"/>
      <c r="L167" s="107"/>
      <c r="M167" s="108"/>
      <c r="N167" s="98"/>
      <c r="O167" s="19"/>
      <c r="P167" s="76"/>
      <c r="Q167" s="14"/>
      <c r="R167" s="15"/>
      <c r="S167" s="68"/>
      <c r="T167" s="68"/>
      <c r="U167" s="68"/>
    </row>
    <row r="168" spans="1:21" x14ac:dyDescent="0.25">
      <c r="A168" s="88"/>
      <c r="B168" s="89"/>
      <c r="C168" s="90"/>
      <c r="D168" s="91"/>
      <c r="E168" s="92"/>
      <c r="F168" s="93"/>
      <c r="G168" s="94"/>
      <c r="H168" s="105"/>
      <c r="I168" s="95"/>
      <c r="J168" s="95"/>
      <c r="L168" s="107"/>
      <c r="M168" s="108"/>
      <c r="N168" s="98"/>
      <c r="O168" s="19"/>
      <c r="P168" s="76"/>
      <c r="Q168" s="14"/>
      <c r="R168" s="15"/>
      <c r="S168" s="68"/>
      <c r="T168" s="68"/>
      <c r="U168" s="68"/>
    </row>
    <row r="169" spans="1:21" x14ac:dyDescent="0.25">
      <c r="A169" s="88"/>
      <c r="B169" s="89"/>
      <c r="C169" s="90"/>
      <c r="D169" s="91"/>
      <c r="E169" s="92"/>
      <c r="F169" s="93"/>
      <c r="G169" s="94"/>
      <c r="H169" s="105"/>
      <c r="I169" s="95"/>
      <c r="J169" s="95"/>
      <c r="L169" s="107"/>
      <c r="M169" s="108"/>
      <c r="N169" s="98"/>
      <c r="O169" s="19"/>
      <c r="P169" s="76"/>
      <c r="Q169" s="14"/>
      <c r="R169" s="15"/>
      <c r="S169" s="68"/>
      <c r="T169" s="68"/>
      <c r="U169" s="68"/>
    </row>
    <row r="170" spans="1:21" x14ac:dyDescent="0.25">
      <c r="A170" s="88"/>
      <c r="B170" s="89"/>
      <c r="C170" s="90"/>
      <c r="D170" s="91"/>
      <c r="E170" s="92"/>
      <c r="F170" s="93"/>
      <c r="G170" s="94"/>
      <c r="H170" s="105"/>
      <c r="I170" s="95"/>
      <c r="J170" s="95"/>
      <c r="L170" s="107"/>
      <c r="M170" s="108"/>
      <c r="N170" s="98"/>
      <c r="O170" s="19"/>
      <c r="P170" s="76"/>
      <c r="Q170" s="14"/>
      <c r="R170" s="15"/>
      <c r="S170" s="68"/>
      <c r="T170" s="68"/>
      <c r="U170" s="68"/>
    </row>
    <row r="171" spans="1:21" x14ac:dyDescent="0.25">
      <c r="A171" s="88"/>
      <c r="B171" s="89"/>
      <c r="C171" s="90"/>
      <c r="D171" s="91"/>
      <c r="E171" s="92"/>
      <c r="F171" s="93"/>
      <c r="G171" s="94"/>
      <c r="H171" s="105"/>
      <c r="I171" s="95"/>
      <c r="J171" s="95"/>
      <c r="L171" s="107"/>
      <c r="M171" s="108"/>
      <c r="N171" s="98"/>
      <c r="O171" s="19"/>
      <c r="P171" s="76"/>
      <c r="Q171" s="14"/>
      <c r="R171" s="15"/>
      <c r="S171" s="68"/>
      <c r="T171" s="68"/>
      <c r="U171" s="68"/>
    </row>
    <row r="172" spans="1:21" x14ac:dyDescent="0.25">
      <c r="A172" s="88"/>
      <c r="B172" s="89"/>
      <c r="C172" s="90"/>
      <c r="D172" s="91"/>
      <c r="E172" s="92"/>
      <c r="F172" s="93"/>
      <c r="G172" s="94"/>
      <c r="H172" s="105"/>
      <c r="I172" s="95"/>
      <c r="J172" s="95"/>
      <c r="L172" s="107"/>
      <c r="M172" s="108"/>
      <c r="N172" s="98"/>
      <c r="O172" s="19"/>
      <c r="P172" s="76"/>
      <c r="Q172" s="14"/>
      <c r="R172" s="15"/>
      <c r="S172" s="68"/>
      <c r="T172" s="68"/>
      <c r="U172" s="68"/>
    </row>
    <row r="173" spans="1:21" x14ac:dyDescent="0.25">
      <c r="A173" s="88"/>
      <c r="B173" s="89"/>
      <c r="C173" s="90"/>
      <c r="D173" s="91"/>
      <c r="E173" s="92"/>
      <c r="F173" s="93"/>
      <c r="G173" s="94"/>
      <c r="H173" s="105"/>
      <c r="I173" s="95"/>
      <c r="J173" s="95"/>
      <c r="L173" s="107"/>
      <c r="M173" s="108"/>
      <c r="N173" s="98"/>
      <c r="O173" s="19"/>
      <c r="P173" s="76"/>
      <c r="Q173" s="14"/>
      <c r="R173" s="15"/>
      <c r="S173" s="68"/>
      <c r="T173" s="68"/>
      <c r="U173" s="68"/>
    </row>
    <row r="174" spans="1:21" x14ac:dyDescent="0.25">
      <c r="A174" s="88"/>
      <c r="B174" s="89"/>
      <c r="C174" s="90"/>
      <c r="D174" s="91"/>
      <c r="E174" s="92"/>
      <c r="F174" s="93"/>
      <c r="G174" s="94"/>
      <c r="H174" s="105"/>
      <c r="I174" s="95"/>
      <c r="J174" s="95"/>
      <c r="L174" s="107"/>
      <c r="M174" s="108"/>
      <c r="N174" s="98"/>
      <c r="O174" s="19"/>
      <c r="P174" s="76"/>
      <c r="Q174" s="14"/>
      <c r="R174" s="15"/>
      <c r="S174" s="68"/>
      <c r="T174" s="68"/>
      <c r="U174" s="68"/>
    </row>
    <row r="175" spans="1:21" x14ac:dyDescent="0.25">
      <c r="A175" s="88"/>
      <c r="B175" s="89"/>
      <c r="C175" s="90"/>
      <c r="D175" s="91"/>
      <c r="E175" s="92"/>
      <c r="F175" s="93"/>
      <c r="G175" s="94"/>
      <c r="H175" s="105"/>
      <c r="I175" s="95"/>
      <c r="J175" s="95"/>
      <c r="L175" s="107"/>
      <c r="M175" s="108"/>
      <c r="N175" s="98"/>
      <c r="O175" s="19"/>
      <c r="P175" s="76"/>
      <c r="Q175" s="14"/>
      <c r="R175" s="15"/>
      <c r="S175" s="68"/>
      <c r="T175" s="68"/>
      <c r="U175" s="68"/>
    </row>
    <row r="176" spans="1:21" x14ac:dyDescent="0.25">
      <c r="A176" s="88"/>
      <c r="B176" s="89"/>
      <c r="C176" s="90"/>
      <c r="D176" s="91"/>
      <c r="E176" s="92"/>
      <c r="F176" s="93"/>
      <c r="G176" s="94"/>
      <c r="H176" s="105"/>
      <c r="I176" s="95"/>
      <c r="J176" s="95"/>
      <c r="L176" s="107"/>
      <c r="M176" s="108"/>
      <c r="N176" s="98"/>
      <c r="O176" s="19"/>
      <c r="P176" s="76"/>
      <c r="Q176" s="14"/>
      <c r="R176" s="15"/>
      <c r="S176" s="68"/>
      <c r="T176" s="68"/>
      <c r="U176" s="68"/>
    </row>
    <row r="177" spans="1:21" x14ac:dyDescent="0.25">
      <c r="A177" s="88"/>
      <c r="B177" s="89"/>
      <c r="C177" s="90"/>
      <c r="D177" s="91"/>
      <c r="E177" s="92"/>
      <c r="F177" s="93"/>
      <c r="G177" s="94"/>
      <c r="H177" s="105"/>
      <c r="I177" s="95"/>
      <c r="J177" s="95"/>
      <c r="L177" s="107"/>
      <c r="M177" s="108"/>
      <c r="N177" s="98"/>
      <c r="O177" s="19"/>
      <c r="P177" s="76"/>
      <c r="Q177" s="14"/>
      <c r="R177" s="15"/>
      <c r="S177" s="68"/>
      <c r="T177" s="68"/>
      <c r="U177" s="68"/>
    </row>
    <row r="178" spans="1:21" x14ac:dyDescent="0.25">
      <c r="A178" s="88"/>
      <c r="B178" s="89"/>
      <c r="C178" s="90"/>
      <c r="D178" s="91"/>
      <c r="E178" s="92"/>
      <c r="F178" s="93"/>
      <c r="G178" s="94"/>
      <c r="H178" s="105"/>
      <c r="I178" s="95"/>
      <c r="J178" s="95"/>
      <c r="L178" s="107"/>
      <c r="M178" s="108"/>
      <c r="N178" s="98"/>
      <c r="O178" s="19"/>
      <c r="P178" s="76"/>
      <c r="Q178" s="14"/>
      <c r="R178" s="15"/>
      <c r="S178" s="68"/>
      <c r="T178" s="68"/>
      <c r="U178" s="68"/>
    </row>
    <row r="179" spans="1:21" x14ac:dyDescent="0.25">
      <c r="A179" s="88"/>
      <c r="B179" s="89"/>
      <c r="C179" s="90"/>
      <c r="D179" s="91"/>
      <c r="E179" s="92"/>
      <c r="F179" s="93"/>
      <c r="G179" s="94"/>
      <c r="H179" s="105"/>
      <c r="I179" s="95"/>
      <c r="J179" s="95"/>
      <c r="L179" s="107"/>
      <c r="M179" s="108"/>
      <c r="N179" s="98"/>
      <c r="O179" s="19"/>
      <c r="P179" s="76"/>
      <c r="Q179" s="14"/>
      <c r="R179" s="15"/>
      <c r="S179" s="68"/>
      <c r="T179" s="68"/>
      <c r="U179" s="68"/>
    </row>
    <row r="180" spans="1:21" x14ac:dyDescent="0.25">
      <c r="A180" s="88"/>
      <c r="B180" s="89"/>
      <c r="C180" s="90"/>
      <c r="D180" s="91"/>
      <c r="E180" s="92"/>
      <c r="F180" s="93"/>
      <c r="G180" s="94"/>
      <c r="H180" s="105"/>
      <c r="I180" s="95"/>
      <c r="J180" s="95"/>
      <c r="L180" s="107"/>
      <c r="M180" s="108"/>
      <c r="N180" s="98"/>
      <c r="O180" s="19"/>
      <c r="P180" s="76"/>
      <c r="Q180" s="14"/>
      <c r="R180" s="15"/>
      <c r="S180" s="68"/>
      <c r="T180" s="68"/>
      <c r="U180" s="68"/>
    </row>
    <row r="181" spans="1:21" x14ac:dyDescent="0.25">
      <c r="A181" s="88"/>
      <c r="B181" s="89"/>
      <c r="C181" s="90"/>
      <c r="D181" s="91"/>
      <c r="E181" s="92"/>
      <c r="F181" s="93"/>
      <c r="G181" s="94"/>
      <c r="H181" s="105"/>
      <c r="I181" s="95"/>
      <c r="J181" s="95"/>
      <c r="L181" s="107"/>
      <c r="M181" s="108"/>
      <c r="N181" s="98"/>
      <c r="O181" s="19"/>
      <c r="P181" s="76"/>
      <c r="Q181" s="14"/>
      <c r="R181" s="15"/>
      <c r="S181" s="68"/>
      <c r="T181" s="68"/>
      <c r="U181" s="68"/>
    </row>
    <row r="182" spans="1:21" x14ac:dyDescent="0.25">
      <c r="A182" s="88"/>
      <c r="B182" s="89"/>
      <c r="C182" s="90"/>
      <c r="D182" s="91"/>
      <c r="E182" s="92"/>
      <c r="F182" s="93"/>
      <c r="G182" s="94"/>
      <c r="H182" s="105"/>
      <c r="I182" s="95"/>
      <c r="J182" s="95"/>
      <c r="L182" s="107"/>
      <c r="M182" s="108"/>
      <c r="N182" s="98"/>
      <c r="O182" s="19"/>
      <c r="P182" s="76"/>
      <c r="Q182" s="14"/>
      <c r="R182" s="15"/>
      <c r="S182" s="68"/>
      <c r="T182" s="68"/>
      <c r="U182" s="68"/>
    </row>
    <row r="183" spans="1:21" x14ac:dyDescent="0.25">
      <c r="A183" s="88"/>
      <c r="B183" s="89"/>
      <c r="C183" s="90"/>
      <c r="D183" s="91"/>
      <c r="E183" s="92"/>
      <c r="F183" s="93"/>
      <c r="G183" s="94"/>
      <c r="H183" s="105"/>
      <c r="I183" s="95"/>
      <c r="J183" s="95"/>
      <c r="L183" s="107"/>
      <c r="M183" s="108"/>
      <c r="N183" s="98"/>
      <c r="O183" s="19"/>
      <c r="P183" s="76"/>
      <c r="Q183" s="14"/>
      <c r="R183" s="15"/>
      <c r="S183" s="68"/>
      <c r="T183" s="68"/>
      <c r="U183" s="68"/>
    </row>
    <row r="184" spans="1:21" x14ac:dyDescent="0.25">
      <c r="A184" s="88"/>
      <c r="B184" s="89"/>
      <c r="C184" s="90"/>
      <c r="D184" s="91"/>
      <c r="E184" s="92"/>
      <c r="F184" s="93"/>
      <c r="G184" s="94"/>
      <c r="H184" s="105"/>
      <c r="I184" s="95"/>
      <c r="J184" s="95"/>
      <c r="L184" s="107"/>
      <c r="M184" s="108"/>
      <c r="N184" s="98"/>
      <c r="O184" s="19"/>
      <c r="P184" s="76"/>
      <c r="Q184" s="14"/>
      <c r="R184" s="15"/>
      <c r="S184" s="68"/>
      <c r="T184" s="68"/>
      <c r="U184" s="68"/>
    </row>
    <row r="185" spans="1:21" x14ac:dyDescent="0.25">
      <c r="A185" s="88"/>
      <c r="B185" s="89"/>
      <c r="C185" s="90"/>
      <c r="D185" s="91"/>
      <c r="E185" s="92"/>
      <c r="F185" s="93"/>
      <c r="G185" s="94"/>
      <c r="H185" s="105"/>
      <c r="I185" s="95"/>
      <c r="J185" s="95"/>
      <c r="L185" s="107"/>
      <c r="M185" s="108"/>
      <c r="N185" s="98"/>
      <c r="O185" s="19"/>
      <c r="P185" s="76"/>
      <c r="Q185" s="14"/>
      <c r="R185" s="15"/>
      <c r="S185" s="68"/>
      <c r="T185" s="68"/>
      <c r="U185" s="68"/>
    </row>
    <row r="186" spans="1:21" x14ac:dyDescent="0.25">
      <c r="A186" s="88"/>
      <c r="B186" s="89"/>
      <c r="C186" s="90"/>
      <c r="D186" s="91"/>
      <c r="E186" s="92"/>
      <c r="F186" s="93"/>
      <c r="G186" s="94"/>
      <c r="H186" s="105"/>
      <c r="I186" s="95"/>
      <c r="J186" s="95"/>
      <c r="L186" s="107"/>
      <c r="M186" s="108"/>
      <c r="N186" s="98"/>
      <c r="O186" s="19"/>
      <c r="P186" s="76"/>
      <c r="Q186" s="14"/>
      <c r="R186" s="15"/>
      <c r="S186" s="68"/>
      <c r="T186" s="68"/>
      <c r="U186" s="68"/>
    </row>
    <row r="187" spans="1:21" x14ac:dyDescent="0.25">
      <c r="A187" s="88"/>
      <c r="B187" s="89"/>
      <c r="C187" s="90"/>
      <c r="D187" s="91"/>
      <c r="E187" s="92"/>
      <c r="F187" s="93"/>
      <c r="G187" s="94"/>
      <c r="H187" s="105"/>
      <c r="I187" s="95"/>
      <c r="J187" s="95"/>
      <c r="L187" s="107"/>
      <c r="M187" s="108"/>
      <c r="N187" s="98"/>
      <c r="O187" s="19"/>
      <c r="P187" s="76"/>
      <c r="Q187" s="14"/>
      <c r="R187" s="15"/>
      <c r="S187" s="68"/>
      <c r="T187" s="68"/>
      <c r="U187" s="68"/>
    </row>
    <row r="188" spans="1:21" x14ac:dyDescent="0.25">
      <c r="A188" s="88"/>
      <c r="B188" s="89"/>
      <c r="C188" s="90"/>
      <c r="D188" s="91"/>
      <c r="E188" s="92"/>
      <c r="F188" s="93"/>
      <c r="G188" s="94"/>
      <c r="H188" s="105"/>
      <c r="I188" s="95"/>
      <c r="J188" s="95"/>
      <c r="L188" s="107"/>
      <c r="M188" s="108"/>
      <c r="N188" s="98"/>
      <c r="O188" s="19"/>
      <c r="P188" s="76"/>
      <c r="Q188" s="14"/>
      <c r="R188" s="15"/>
      <c r="S188" s="68"/>
      <c r="T188" s="68"/>
      <c r="U188" s="68"/>
    </row>
    <row r="189" spans="1:21" x14ac:dyDescent="0.25">
      <c r="A189" s="88"/>
      <c r="B189" s="89"/>
      <c r="C189" s="90"/>
      <c r="D189" s="91"/>
      <c r="E189" s="92"/>
      <c r="F189" s="93"/>
      <c r="G189" s="94"/>
      <c r="H189" s="105"/>
      <c r="I189" s="95"/>
      <c r="J189" s="95"/>
      <c r="L189" s="107"/>
      <c r="M189" s="108"/>
      <c r="N189" s="98"/>
      <c r="O189" s="19"/>
      <c r="P189" s="76"/>
      <c r="Q189" s="14"/>
      <c r="R189" s="15"/>
      <c r="S189" s="68"/>
      <c r="T189" s="68"/>
      <c r="U189" s="68"/>
    </row>
    <row r="190" spans="1:21" x14ac:dyDescent="0.25">
      <c r="A190" s="88"/>
      <c r="B190" s="89"/>
      <c r="C190" s="90"/>
      <c r="D190" s="91"/>
      <c r="E190" s="92"/>
      <c r="F190" s="93"/>
      <c r="G190" s="94"/>
      <c r="H190" s="105"/>
      <c r="I190" s="95"/>
      <c r="J190" s="95"/>
      <c r="L190" s="107"/>
      <c r="M190" s="108"/>
      <c r="N190" s="98"/>
      <c r="O190" s="19"/>
      <c r="P190" s="76"/>
      <c r="Q190" s="14"/>
      <c r="R190" s="15"/>
      <c r="S190" s="68"/>
      <c r="T190" s="68"/>
      <c r="U190" s="68"/>
    </row>
    <row r="191" spans="1:21" x14ac:dyDescent="0.25">
      <c r="A191" s="88"/>
      <c r="B191" s="89"/>
      <c r="C191" s="90"/>
      <c r="D191" s="91"/>
      <c r="E191" s="92"/>
      <c r="F191" s="93"/>
      <c r="G191" s="94"/>
      <c r="H191" s="105"/>
      <c r="I191" s="95"/>
      <c r="J191" s="95"/>
      <c r="L191" s="107"/>
      <c r="M191" s="108"/>
      <c r="N191" s="98"/>
      <c r="O191" s="19"/>
      <c r="P191" s="76"/>
      <c r="Q191" s="14"/>
      <c r="R191" s="15"/>
      <c r="S191" s="68"/>
      <c r="T191" s="68"/>
      <c r="U191" s="68"/>
    </row>
    <row r="192" spans="1:21" x14ac:dyDescent="0.25">
      <c r="A192" s="88"/>
      <c r="B192" s="89"/>
      <c r="C192" s="90"/>
      <c r="D192" s="91"/>
      <c r="E192" s="92"/>
      <c r="F192" s="93"/>
      <c r="G192" s="94"/>
      <c r="H192" s="105"/>
      <c r="I192" s="95"/>
      <c r="J192" s="95"/>
      <c r="L192" s="107"/>
      <c r="M192" s="108"/>
      <c r="N192" s="98"/>
      <c r="O192" s="19"/>
      <c r="P192" s="76"/>
      <c r="Q192" s="14"/>
      <c r="R192" s="15"/>
      <c r="S192" s="68"/>
      <c r="T192" s="68"/>
      <c r="U192" s="68"/>
    </row>
    <row r="193" spans="1:21" x14ac:dyDescent="0.25">
      <c r="A193" s="88"/>
      <c r="B193" s="89"/>
      <c r="C193" s="90"/>
      <c r="D193" s="91"/>
      <c r="E193" s="92"/>
      <c r="F193" s="93"/>
      <c r="G193" s="94"/>
      <c r="H193" s="105"/>
      <c r="I193" s="95"/>
      <c r="J193" s="95"/>
      <c r="L193" s="107"/>
      <c r="M193" s="108"/>
      <c r="N193" s="98"/>
      <c r="O193" s="19"/>
      <c r="P193" s="76"/>
      <c r="Q193" s="14"/>
      <c r="R193" s="15"/>
      <c r="S193" s="68"/>
      <c r="T193" s="68"/>
      <c r="U193" s="68"/>
    </row>
    <row r="194" spans="1:21" x14ac:dyDescent="0.25">
      <c r="A194" s="88"/>
      <c r="B194" s="89"/>
      <c r="C194" s="90"/>
      <c r="D194" s="91"/>
      <c r="E194" s="92"/>
      <c r="F194" s="93"/>
      <c r="G194" s="94"/>
      <c r="H194" s="105"/>
      <c r="I194" s="95"/>
      <c r="J194" s="95"/>
      <c r="L194" s="107"/>
      <c r="M194" s="108"/>
      <c r="N194" s="98"/>
      <c r="O194" s="19"/>
      <c r="P194" s="76"/>
      <c r="Q194" s="14"/>
      <c r="R194" s="15"/>
      <c r="S194" s="68"/>
      <c r="T194" s="68"/>
      <c r="U194" s="68"/>
    </row>
    <row r="195" spans="1:21" x14ac:dyDescent="0.25">
      <c r="A195" s="88"/>
      <c r="B195" s="89"/>
      <c r="C195" s="90"/>
      <c r="D195" s="91"/>
      <c r="E195" s="92"/>
      <c r="F195" s="93"/>
      <c r="G195" s="94"/>
      <c r="H195" s="105"/>
      <c r="I195" s="95"/>
      <c r="J195" s="95"/>
      <c r="L195" s="107"/>
      <c r="M195" s="108"/>
      <c r="N195" s="98"/>
      <c r="O195" s="19"/>
      <c r="P195" s="76"/>
      <c r="Q195" s="14"/>
      <c r="R195" s="15"/>
      <c r="S195" s="68"/>
      <c r="T195" s="68"/>
      <c r="U195" s="68"/>
    </row>
    <row r="196" spans="1:21" x14ac:dyDescent="0.25">
      <c r="A196" s="88"/>
      <c r="B196" s="89"/>
      <c r="C196" s="90"/>
      <c r="D196" s="91"/>
      <c r="E196" s="92"/>
      <c r="F196" s="93"/>
      <c r="G196" s="94"/>
      <c r="H196" s="105"/>
      <c r="I196" s="95"/>
      <c r="J196" s="95"/>
      <c r="L196" s="107"/>
      <c r="M196" s="108"/>
      <c r="N196" s="98"/>
      <c r="O196" s="19"/>
      <c r="P196" s="76"/>
      <c r="Q196" s="14"/>
      <c r="R196" s="15"/>
      <c r="S196" s="68"/>
      <c r="T196" s="68"/>
      <c r="U196" s="68"/>
    </row>
    <row r="197" spans="1:21" x14ac:dyDescent="0.25">
      <c r="A197" s="88"/>
      <c r="B197" s="89"/>
      <c r="C197" s="90"/>
      <c r="D197" s="91"/>
      <c r="E197" s="92"/>
      <c r="F197" s="93"/>
      <c r="G197" s="94"/>
      <c r="H197" s="105"/>
      <c r="I197" s="95"/>
      <c r="J197" s="95"/>
      <c r="L197" s="107"/>
      <c r="M197" s="108"/>
      <c r="N197" s="98"/>
      <c r="O197" s="19"/>
      <c r="P197" s="76"/>
      <c r="Q197" s="14"/>
      <c r="R197" s="15"/>
      <c r="S197" s="68"/>
      <c r="T197" s="68"/>
      <c r="U197" s="68"/>
    </row>
    <row r="198" spans="1:21" x14ac:dyDescent="0.25">
      <c r="A198" s="92"/>
      <c r="B198" s="89"/>
      <c r="C198" s="90"/>
      <c r="D198" s="91"/>
      <c r="E198" s="92"/>
      <c r="F198" s="93"/>
      <c r="G198" s="94"/>
      <c r="H198" s="105"/>
      <c r="I198" s="95"/>
      <c r="J198" s="95"/>
      <c r="L198" s="107"/>
      <c r="M198" s="108"/>
      <c r="N198" s="98"/>
      <c r="O198" s="19"/>
      <c r="P198" s="76"/>
      <c r="Q198" s="14"/>
      <c r="R198" s="15"/>
      <c r="S198" s="68"/>
      <c r="T198" s="68"/>
      <c r="U198" s="68"/>
    </row>
    <row r="199" spans="1:21" x14ac:dyDescent="0.25">
      <c r="A199" s="92"/>
      <c r="B199" s="89"/>
      <c r="C199" s="90"/>
      <c r="D199" s="91"/>
      <c r="E199" s="92"/>
      <c r="F199" s="93"/>
      <c r="G199" s="94"/>
      <c r="H199" s="105"/>
      <c r="I199" s="95"/>
      <c r="J199" s="95"/>
      <c r="L199" s="107"/>
      <c r="M199" s="108"/>
      <c r="N199" s="98"/>
      <c r="O199" s="19"/>
      <c r="P199" s="76"/>
      <c r="Q199" s="14"/>
      <c r="R199" s="15"/>
      <c r="S199" s="68"/>
      <c r="T199" s="68"/>
      <c r="U199" s="68"/>
    </row>
    <row r="200" spans="1:21" x14ac:dyDescent="0.25">
      <c r="A200" s="92"/>
      <c r="B200" s="89"/>
      <c r="C200" s="90"/>
      <c r="D200" s="91"/>
      <c r="E200" s="92"/>
      <c r="F200" s="93"/>
      <c r="G200" s="94"/>
      <c r="H200" s="105"/>
      <c r="I200" s="95"/>
      <c r="J200" s="95"/>
      <c r="L200" s="107"/>
      <c r="M200" s="108"/>
      <c r="N200" s="98"/>
      <c r="O200" s="19"/>
      <c r="P200" s="76"/>
      <c r="Q200" s="14"/>
      <c r="R200" s="15"/>
      <c r="S200" s="68"/>
      <c r="T200" s="68"/>
      <c r="U200" s="68"/>
    </row>
    <row r="201" spans="1:21" x14ac:dyDescent="0.25">
      <c r="A201" s="92"/>
      <c r="B201" s="89"/>
      <c r="C201" s="90"/>
      <c r="D201" s="91"/>
      <c r="E201" s="92"/>
      <c r="F201" s="93"/>
      <c r="G201" s="94"/>
      <c r="H201" s="105"/>
      <c r="I201" s="95"/>
      <c r="J201" s="95"/>
      <c r="L201" s="107"/>
      <c r="M201" s="108"/>
      <c r="N201" s="98"/>
      <c r="O201" s="19"/>
      <c r="P201" s="76"/>
      <c r="Q201" s="14"/>
      <c r="R201" s="15"/>
      <c r="S201" s="68"/>
      <c r="T201" s="68"/>
      <c r="U201" s="68"/>
    </row>
    <row r="202" spans="1:21" x14ac:dyDescent="0.25">
      <c r="A202" s="92"/>
      <c r="B202" s="89"/>
      <c r="C202" s="90"/>
      <c r="D202" s="91"/>
      <c r="E202" s="92"/>
      <c r="F202" s="93"/>
      <c r="G202" s="94"/>
      <c r="H202" s="105"/>
      <c r="I202" s="95"/>
      <c r="J202" s="95"/>
      <c r="L202" s="107"/>
      <c r="M202" s="108"/>
      <c r="N202" s="98"/>
      <c r="O202" s="19"/>
      <c r="P202" s="76"/>
      <c r="Q202" s="14"/>
      <c r="R202" s="15"/>
      <c r="S202" s="68"/>
      <c r="T202" s="68"/>
      <c r="U202" s="68"/>
    </row>
    <row r="203" spans="1:21" x14ac:dyDescent="0.25">
      <c r="A203" s="92"/>
      <c r="B203" s="89"/>
      <c r="C203" s="90"/>
      <c r="D203" s="91"/>
      <c r="E203" s="92"/>
      <c r="F203" s="93"/>
      <c r="G203" s="94"/>
      <c r="H203" s="105"/>
      <c r="I203" s="95"/>
      <c r="J203" s="95"/>
      <c r="L203" s="107"/>
      <c r="M203" s="108"/>
      <c r="N203" s="98"/>
      <c r="O203" s="19"/>
      <c r="P203" s="76"/>
      <c r="Q203" s="14"/>
      <c r="R203" s="15"/>
      <c r="S203" s="68"/>
      <c r="T203" s="68"/>
      <c r="U203" s="68"/>
    </row>
    <row r="204" spans="1:21" x14ac:dyDescent="0.25">
      <c r="A204" s="92"/>
      <c r="B204" s="89"/>
      <c r="C204" s="90"/>
      <c r="D204" s="91"/>
      <c r="E204" s="92"/>
      <c r="F204" s="93"/>
      <c r="G204" s="94"/>
      <c r="H204" s="105"/>
      <c r="I204" s="95"/>
      <c r="J204" s="95"/>
      <c r="L204" s="107"/>
      <c r="M204" s="108"/>
      <c r="N204" s="98"/>
      <c r="O204" s="19"/>
      <c r="P204" s="76"/>
      <c r="Q204" s="14"/>
      <c r="R204" s="15"/>
      <c r="S204" s="68"/>
      <c r="T204" s="68"/>
      <c r="U204" s="68"/>
    </row>
    <row r="205" spans="1:21" x14ac:dyDescent="0.25">
      <c r="A205" s="92"/>
      <c r="B205" s="89"/>
      <c r="C205" s="90"/>
      <c r="D205" s="91"/>
      <c r="E205" s="92"/>
      <c r="F205" s="93"/>
      <c r="G205" s="94"/>
      <c r="H205" s="105"/>
      <c r="I205" s="95"/>
      <c r="J205" s="95"/>
      <c r="L205" s="107"/>
      <c r="M205" s="108"/>
      <c r="N205" s="98"/>
      <c r="O205" s="19"/>
      <c r="P205" s="76"/>
      <c r="Q205" s="14"/>
      <c r="R205" s="15"/>
      <c r="S205" s="68"/>
      <c r="T205" s="68"/>
      <c r="U205" s="68"/>
    </row>
    <row r="206" spans="1:21" x14ac:dyDescent="0.25">
      <c r="A206" s="92"/>
      <c r="B206" s="89"/>
      <c r="C206" s="90"/>
      <c r="D206" s="91"/>
      <c r="E206" s="92"/>
      <c r="F206" s="93"/>
      <c r="G206" s="94"/>
      <c r="H206" s="105"/>
      <c r="I206" s="95"/>
      <c r="J206" s="95"/>
      <c r="L206" s="107"/>
      <c r="M206" s="108"/>
      <c r="N206" s="98"/>
      <c r="O206" s="19"/>
      <c r="P206" s="76"/>
      <c r="Q206" s="14"/>
      <c r="R206" s="15"/>
      <c r="S206" s="68"/>
      <c r="T206" s="68"/>
      <c r="U206" s="68"/>
    </row>
    <row r="207" spans="1:21" x14ac:dyDescent="0.25">
      <c r="A207" s="92"/>
      <c r="B207" s="89"/>
      <c r="C207" s="90"/>
      <c r="D207" s="91"/>
      <c r="E207" s="92"/>
      <c r="F207" s="93"/>
      <c r="G207" s="94"/>
      <c r="H207" s="105"/>
      <c r="I207" s="95"/>
      <c r="J207" s="95"/>
      <c r="L207" s="107"/>
      <c r="M207" s="108"/>
      <c r="N207" s="98"/>
      <c r="O207" s="19"/>
      <c r="P207" s="76"/>
      <c r="Q207" s="14"/>
      <c r="R207" s="15"/>
      <c r="S207" s="68"/>
      <c r="T207" s="68"/>
      <c r="U207" s="68"/>
    </row>
    <row r="208" spans="1:21" x14ac:dyDescent="0.25">
      <c r="A208" s="92"/>
      <c r="B208" s="89"/>
      <c r="C208" s="90"/>
      <c r="D208" s="91"/>
      <c r="E208" s="92"/>
      <c r="F208" s="93"/>
      <c r="G208" s="94"/>
      <c r="H208" s="105"/>
      <c r="I208" s="95"/>
      <c r="J208" s="95"/>
      <c r="L208" s="107"/>
      <c r="M208" s="108"/>
      <c r="N208" s="98"/>
      <c r="O208" s="19"/>
      <c r="P208" s="76"/>
      <c r="Q208" s="14"/>
      <c r="R208" s="15"/>
      <c r="S208" s="68"/>
      <c r="T208" s="68"/>
      <c r="U208" s="68"/>
    </row>
    <row r="209" spans="1:21" x14ac:dyDescent="0.25">
      <c r="A209" s="92"/>
      <c r="B209" s="89"/>
      <c r="C209" s="90"/>
      <c r="D209" s="91"/>
      <c r="E209" s="92"/>
      <c r="F209" s="93"/>
      <c r="G209" s="94"/>
      <c r="H209" s="105"/>
      <c r="I209" s="95"/>
      <c r="J209" s="95"/>
      <c r="L209" s="107"/>
      <c r="M209" s="108"/>
      <c r="N209" s="98"/>
      <c r="O209" s="19"/>
      <c r="P209" s="76"/>
      <c r="Q209" s="14"/>
      <c r="R209" s="15"/>
      <c r="S209" s="68"/>
      <c r="T209" s="68"/>
      <c r="U209" s="68"/>
    </row>
    <row r="210" spans="1:21" x14ac:dyDescent="0.25">
      <c r="A210" s="92"/>
      <c r="B210" s="89"/>
      <c r="C210" s="90"/>
      <c r="D210" s="91"/>
      <c r="E210" s="92"/>
      <c r="F210" s="93"/>
      <c r="G210" s="94"/>
      <c r="H210" s="105"/>
      <c r="I210" s="95"/>
      <c r="J210" s="95"/>
      <c r="L210" s="107"/>
      <c r="M210" s="108"/>
      <c r="N210" s="98"/>
      <c r="O210" s="19"/>
      <c r="P210" s="76"/>
      <c r="Q210" s="14"/>
      <c r="R210" s="15"/>
      <c r="S210" s="68"/>
      <c r="T210" s="68"/>
      <c r="U210" s="68"/>
    </row>
    <row r="211" spans="1:21" x14ac:dyDescent="0.25">
      <c r="A211" s="92"/>
      <c r="B211" s="89"/>
      <c r="C211" s="90"/>
      <c r="D211" s="91"/>
      <c r="E211" s="92"/>
      <c r="F211" s="93"/>
      <c r="G211" s="94"/>
      <c r="H211" s="105"/>
      <c r="I211" s="95"/>
      <c r="J211" s="95"/>
      <c r="L211" s="107"/>
      <c r="M211" s="108"/>
      <c r="N211" s="98"/>
      <c r="O211" s="19"/>
      <c r="P211" s="76"/>
      <c r="Q211" s="14"/>
      <c r="R211" s="15"/>
      <c r="S211" s="68"/>
      <c r="T211" s="68"/>
      <c r="U211" s="68"/>
    </row>
    <row r="212" spans="1:21" x14ac:dyDescent="0.25">
      <c r="A212" s="92"/>
      <c r="B212" s="89"/>
      <c r="C212" s="90"/>
      <c r="D212" s="91"/>
      <c r="E212" s="92"/>
      <c r="F212" s="93"/>
      <c r="G212" s="94"/>
      <c r="H212" s="105"/>
      <c r="I212" s="95"/>
      <c r="J212" s="95"/>
      <c r="L212" s="107"/>
      <c r="M212" s="108"/>
      <c r="N212" s="98"/>
      <c r="O212" s="19"/>
      <c r="P212" s="76"/>
      <c r="Q212" s="14"/>
      <c r="R212" s="15"/>
      <c r="S212" s="68"/>
      <c r="T212" s="68"/>
      <c r="U212" s="68"/>
    </row>
    <row r="213" spans="1:21" x14ac:dyDescent="0.25">
      <c r="A213" s="92"/>
      <c r="B213" s="89"/>
      <c r="C213" s="90"/>
      <c r="D213" s="91"/>
      <c r="E213" s="92"/>
      <c r="F213" s="93"/>
      <c r="G213" s="94"/>
      <c r="H213" s="105"/>
      <c r="I213" s="95"/>
      <c r="J213" s="95"/>
      <c r="L213" s="107"/>
      <c r="M213" s="108"/>
      <c r="N213" s="98"/>
      <c r="O213" s="19"/>
      <c r="P213" s="76"/>
      <c r="Q213" s="14"/>
      <c r="R213" s="15"/>
      <c r="S213" s="68"/>
      <c r="T213" s="68"/>
      <c r="U213" s="68"/>
    </row>
    <row r="214" spans="1:21" x14ac:dyDescent="0.25">
      <c r="A214" s="92"/>
      <c r="B214" s="89"/>
      <c r="C214" s="90"/>
      <c r="D214" s="91"/>
      <c r="E214" s="92"/>
      <c r="F214" s="93"/>
      <c r="G214" s="94"/>
      <c r="H214" s="105"/>
      <c r="I214" s="95"/>
      <c r="J214" s="95"/>
      <c r="L214" s="107"/>
      <c r="M214" s="108"/>
      <c r="N214" s="98"/>
      <c r="O214" s="19"/>
      <c r="P214" s="76"/>
      <c r="Q214" s="14"/>
      <c r="R214" s="15"/>
      <c r="S214" s="68"/>
      <c r="T214" s="68"/>
      <c r="U214" s="68"/>
    </row>
    <row r="215" spans="1:21" x14ac:dyDescent="0.25">
      <c r="A215" s="92"/>
      <c r="B215" s="89"/>
      <c r="C215" s="90"/>
      <c r="D215" s="91"/>
      <c r="E215" s="92"/>
      <c r="F215" s="93"/>
      <c r="G215" s="94"/>
      <c r="H215" s="105"/>
      <c r="I215" s="95"/>
      <c r="J215" s="95"/>
      <c r="L215" s="107"/>
      <c r="M215" s="108"/>
      <c r="N215" s="98"/>
      <c r="O215" s="19"/>
      <c r="P215" s="76"/>
      <c r="Q215" s="14"/>
      <c r="R215" s="15"/>
      <c r="S215" s="68"/>
      <c r="T215" s="68"/>
      <c r="U215" s="68"/>
    </row>
    <row r="216" spans="1:21" x14ac:dyDescent="0.25">
      <c r="A216" s="92"/>
      <c r="B216" s="89"/>
      <c r="C216" s="90"/>
      <c r="D216" s="91"/>
      <c r="E216" s="92"/>
      <c r="F216" s="93"/>
      <c r="G216" s="94"/>
      <c r="H216" s="105"/>
      <c r="I216" s="95"/>
      <c r="J216" s="95"/>
      <c r="L216" s="107"/>
      <c r="M216" s="108"/>
      <c r="N216" s="98"/>
      <c r="O216" s="19"/>
      <c r="P216" s="76"/>
      <c r="Q216" s="14"/>
      <c r="R216" s="15"/>
      <c r="S216" s="68"/>
      <c r="T216" s="68"/>
      <c r="U216" s="68"/>
    </row>
    <row r="217" spans="1:21" x14ac:dyDescent="0.25">
      <c r="A217" s="92"/>
      <c r="B217" s="89"/>
      <c r="C217" s="90"/>
      <c r="D217" s="91"/>
      <c r="E217" s="92"/>
      <c r="F217" s="93"/>
      <c r="G217" s="94"/>
      <c r="H217" s="105"/>
      <c r="I217" s="95"/>
      <c r="J217" s="95"/>
      <c r="L217" s="107"/>
      <c r="M217" s="108"/>
      <c r="N217" s="98"/>
      <c r="O217" s="19"/>
      <c r="P217" s="76"/>
      <c r="Q217" s="14"/>
      <c r="R217" s="15"/>
      <c r="S217" s="68"/>
      <c r="T217" s="68"/>
      <c r="U217" s="68"/>
    </row>
    <row r="218" spans="1:21" x14ac:dyDescent="0.25">
      <c r="A218" s="92"/>
      <c r="B218" s="89"/>
      <c r="C218" s="90"/>
      <c r="D218" s="91"/>
      <c r="E218" s="92"/>
      <c r="F218" s="93"/>
      <c r="G218" s="94"/>
      <c r="H218" s="105"/>
      <c r="I218" s="95"/>
      <c r="J218" s="95"/>
      <c r="L218" s="107"/>
      <c r="M218" s="108"/>
      <c r="N218" s="98"/>
      <c r="O218" s="19"/>
      <c r="P218" s="76"/>
      <c r="Q218" s="14"/>
      <c r="R218" s="15"/>
      <c r="S218" s="68"/>
      <c r="T218" s="68"/>
      <c r="U218" s="68"/>
    </row>
    <row r="219" spans="1:21" x14ac:dyDescent="0.25">
      <c r="A219" s="92"/>
      <c r="B219" s="89"/>
      <c r="C219" s="90"/>
      <c r="D219" s="91"/>
      <c r="E219" s="92"/>
      <c r="F219" s="93"/>
      <c r="G219" s="94"/>
      <c r="H219" s="105"/>
      <c r="I219" s="95"/>
      <c r="J219" s="95"/>
      <c r="L219" s="107"/>
      <c r="M219" s="108"/>
      <c r="N219" s="98"/>
      <c r="O219" s="19"/>
      <c r="P219" s="76"/>
      <c r="Q219" s="14"/>
      <c r="R219" s="15"/>
      <c r="S219" s="68"/>
      <c r="T219" s="68"/>
      <c r="U219" s="68"/>
    </row>
    <row r="220" spans="1:21" x14ac:dyDescent="0.25">
      <c r="A220" s="92"/>
      <c r="B220" s="89"/>
      <c r="C220" s="90"/>
      <c r="D220" s="91"/>
      <c r="E220" s="92"/>
      <c r="F220" s="93"/>
      <c r="G220" s="94"/>
      <c r="H220" s="105"/>
      <c r="I220" s="95"/>
      <c r="J220" s="95"/>
      <c r="L220" s="107"/>
      <c r="M220" s="108"/>
      <c r="N220" s="98"/>
      <c r="O220" s="19"/>
      <c r="P220" s="76"/>
      <c r="Q220" s="14"/>
      <c r="R220" s="15"/>
      <c r="S220" s="68"/>
      <c r="T220" s="68"/>
      <c r="U220" s="68"/>
    </row>
    <row r="221" spans="1:21" x14ac:dyDescent="0.25">
      <c r="A221" s="92"/>
      <c r="B221" s="89"/>
      <c r="C221" s="90"/>
      <c r="D221" s="91"/>
      <c r="E221" s="92"/>
      <c r="F221" s="93"/>
      <c r="G221" s="94"/>
      <c r="H221" s="105"/>
      <c r="I221" s="95"/>
      <c r="J221" s="95"/>
      <c r="L221" s="107"/>
      <c r="M221" s="108"/>
      <c r="N221" s="98"/>
      <c r="O221" s="19"/>
      <c r="P221" s="76"/>
      <c r="Q221" s="14"/>
      <c r="R221" s="15"/>
      <c r="S221" s="68"/>
      <c r="T221" s="68"/>
      <c r="U221" s="68"/>
    </row>
    <row r="222" spans="1:21" x14ac:dyDescent="0.25">
      <c r="A222" s="92"/>
      <c r="B222" s="89"/>
      <c r="C222" s="90"/>
      <c r="D222" s="91"/>
      <c r="E222" s="92"/>
      <c r="F222" s="93"/>
      <c r="G222" s="94"/>
      <c r="H222" s="105"/>
      <c r="I222" s="95"/>
      <c r="J222" s="95"/>
      <c r="L222" s="107"/>
      <c r="M222" s="108"/>
      <c r="N222" s="98"/>
      <c r="O222" s="19"/>
      <c r="P222" s="76"/>
      <c r="Q222" s="14"/>
      <c r="R222" s="15"/>
      <c r="S222" s="68"/>
      <c r="T222" s="68"/>
      <c r="U222" s="68"/>
    </row>
    <row r="223" spans="1:21" x14ac:dyDescent="0.25">
      <c r="A223" s="92"/>
      <c r="B223" s="89"/>
      <c r="C223" s="90"/>
      <c r="D223" s="91"/>
      <c r="E223" s="92"/>
      <c r="F223" s="93"/>
      <c r="G223" s="94"/>
      <c r="H223" s="105"/>
      <c r="I223" s="95"/>
      <c r="J223" s="95"/>
      <c r="L223" s="107"/>
      <c r="M223" s="108"/>
      <c r="N223" s="98"/>
      <c r="O223" s="19"/>
      <c r="P223" s="76"/>
      <c r="Q223" s="14"/>
      <c r="R223" s="15"/>
      <c r="S223" s="68"/>
      <c r="T223" s="68"/>
      <c r="U223" s="68"/>
    </row>
    <row r="224" spans="1:21" x14ac:dyDescent="0.25">
      <c r="A224" s="92"/>
      <c r="B224" s="89"/>
      <c r="C224" s="90"/>
      <c r="D224" s="91"/>
      <c r="E224" s="92"/>
      <c r="F224" s="93"/>
      <c r="G224" s="94"/>
      <c r="H224" s="105"/>
      <c r="I224" s="95"/>
      <c r="J224" s="95"/>
      <c r="L224" s="107"/>
      <c r="M224" s="108"/>
      <c r="N224" s="98"/>
      <c r="O224" s="19"/>
      <c r="P224" s="76"/>
      <c r="Q224" s="14"/>
      <c r="R224" s="15"/>
      <c r="S224" s="68"/>
      <c r="T224" s="68"/>
      <c r="U224" s="68"/>
    </row>
    <row r="225" spans="1:21" x14ac:dyDescent="0.25">
      <c r="A225" s="92"/>
      <c r="B225" s="89"/>
      <c r="C225" s="90"/>
      <c r="D225" s="91"/>
      <c r="E225" s="92"/>
      <c r="F225" s="93"/>
      <c r="G225" s="94"/>
      <c r="H225" s="105"/>
      <c r="I225" s="95"/>
      <c r="J225" s="95"/>
      <c r="L225" s="107"/>
      <c r="M225" s="108"/>
      <c r="N225" s="98"/>
      <c r="O225" s="19"/>
      <c r="P225" s="76"/>
      <c r="Q225" s="14"/>
      <c r="R225" s="15"/>
      <c r="S225" s="68"/>
      <c r="T225" s="68"/>
      <c r="U225" s="68"/>
    </row>
    <row r="226" spans="1:21" x14ac:dyDescent="0.25">
      <c r="A226" s="92"/>
      <c r="B226" s="89"/>
      <c r="C226" s="90"/>
      <c r="D226" s="91"/>
      <c r="E226" s="92"/>
      <c r="F226" s="93"/>
      <c r="G226" s="94"/>
      <c r="H226" s="105"/>
      <c r="I226" s="95"/>
      <c r="J226" s="95"/>
      <c r="L226" s="107"/>
      <c r="M226" s="108"/>
      <c r="N226" s="98"/>
      <c r="O226" s="19"/>
      <c r="P226" s="76"/>
      <c r="Q226" s="14"/>
      <c r="R226" s="15"/>
      <c r="S226" s="68"/>
      <c r="T226" s="68"/>
      <c r="U226" s="68"/>
    </row>
    <row r="227" spans="1:21" x14ac:dyDescent="0.25">
      <c r="A227" s="92"/>
      <c r="B227" s="89"/>
      <c r="C227" s="90"/>
      <c r="D227" s="91"/>
      <c r="E227" s="92"/>
      <c r="F227" s="93"/>
      <c r="G227" s="94"/>
      <c r="H227" s="105"/>
      <c r="I227" s="95"/>
      <c r="J227" s="95"/>
      <c r="L227" s="107"/>
      <c r="M227" s="108"/>
      <c r="N227" s="98"/>
      <c r="O227" s="19"/>
      <c r="P227" s="76"/>
      <c r="Q227" s="14"/>
      <c r="R227" s="15"/>
      <c r="S227" s="68"/>
      <c r="T227" s="68"/>
      <c r="U227" s="68"/>
    </row>
    <row r="228" spans="1:21" x14ac:dyDescent="0.25">
      <c r="A228" s="92"/>
      <c r="B228" s="89"/>
      <c r="C228" s="90"/>
      <c r="D228" s="91"/>
      <c r="E228" s="92"/>
      <c r="F228" s="93"/>
      <c r="G228" s="94"/>
      <c r="H228" s="105"/>
      <c r="I228" s="95"/>
      <c r="J228" s="95"/>
      <c r="L228" s="107"/>
      <c r="M228" s="108"/>
      <c r="N228" s="98"/>
      <c r="O228" s="19"/>
      <c r="P228" s="76"/>
      <c r="Q228" s="14"/>
      <c r="R228" s="15"/>
      <c r="S228" s="68"/>
      <c r="T228" s="68"/>
      <c r="U228" s="68"/>
    </row>
    <row r="229" spans="1:21" x14ac:dyDescent="0.25">
      <c r="A229" s="92"/>
      <c r="B229" s="89"/>
      <c r="C229" s="90"/>
      <c r="D229" s="91"/>
      <c r="E229" s="92"/>
      <c r="F229" s="93"/>
      <c r="G229" s="94"/>
      <c r="H229" s="105"/>
      <c r="I229" s="95"/>
      <c r="J229" s="95"/>
      <c r="L229" s="107"/>
      <c r="M229" s="108"/>
      <c r="N229" s="98"/>
      <c r="O229" s="19"/>
      <c r="P229" s="76"/>
      <c r="Q229" s="14"/>
      <c r="R229" s="15"/>
      <c r="S229" s="68"/>
      <c r="T229" s="68"/>
      <c r="U229" s="68"/>
    </row>
    <row r="230" spans="1:21" x14ac:dyDescent="0.25">
      <c r="A230" s="92"/>
      <c r="B230" s="89"/>
      <c r="C230" s="90"/>
      <c r="D230" s="91"/>
      <c r="E230" s="92"/>
      <c r="F230" s="93"/>
      <c r="G230" s="94"/>
      <c r="H230" s="105"/>
      <c r="I230" s="95"/>
      <c r="J230" s="95"/>
      <c r="L230" s="107"/>
      <c r="M230" s="108"/>
      <c r="N230" s="98"/>
      <c r="O230" s="19"/>
      <c r="P230" s="76"/>
      <c r="Q230" s="14"/>
      <c r="R230" s="15"/>
      <c r="S230" s="68"/>
      <c r="T230" s="68"/>
      <c r="U230" s="68"/>
    </row>
    <row r="231" spans="1:21" x14ac:dyDescent="0.25">
      <c r="A231" s="92"/>
      <c r="B231" s="89"/>
      <c r="C231" s="90"/>
      <c r="D231" s="91"/>
      <c r="E231" s="92"/>
      <c r="F231" s="93"/>
      <c r="G231" s="94"/>
      <c r="H231" s="105"/>
      <c r="I231" s="95"/>
      <c r="J231" s="95"/>
      <c r="L231" s="107"/>
      <c r="M231" s="108"/>
      <c r="N231" s="98"/>
      <c r="O231" s="19"/>
      <c r="P231" s="76"/>
      <c r="Q231" s="14"/>
      <c r="R231" s="15"/>
      <c r="S231" s="68"/>
      <c r="T231" s="68"/>
      <c r="U231" s="68"/>
    </row>
    <row r="232" spans="1:21" x14ac:dyDescent="0.25">
      <c r="A232" s="92"/>
      <c r="B232" s="89"/>
      <c r="C232" s="90"/>
      <c r="D232" s="91"/>
      <c r="E232" s="92"/>
      <c r="F232" s="93"/>
      <c r="G232" s="94"/>
      <c r="H232" s="105"/>
      <c r="I232" s="95"/>
      <c r="J232" s="95"/>
      <c r="L232" s="107"/>
      <c r="M232" s="108"/>
      <c r="N232" s="98"/>
      <c r="O232" s="19"/>
      <c r="P232" s="76"/>
      <c r="Q232" s="14"/>
      <c r="R232" s="15"/>
      <c r="S232" s="68"/>
      <c r="T232" s="68"/>
      <c r="U232" s="68"/>
    </row>
    <row r="233" spans="1:21" x14ac:dyDescent="0.25">
      <c r="A233" s="92"/>
      <c r="B233" s="89"/>
      <c r="C233" s="90"/>
      <c r="D233" s="91"/>
      <c r="E233" s="92"/>
      <c r="F233" s="93"/>
      <c r="G233" s="94"/>
      <c r="H233" s="105"/>
      <c r="I233" s="95"/>
      <c r="J233" s="95"/>
      <c r="L233" s="107"/>
      <c r="M233" s="108"/>
      <c r="N233" s="98"/>
      <c r="O233" s="19"/>
      <c r="P233" s="76"/>
      <c r="Q233" s="14"/>
      <c r="R233" s="15"/>
      <c r="S233" s="68"/>
      <c r="T233" s="68"/>
      <c r="U233" s="68"/>
    </row>
    <row r="234" spans="1:21" x14ac:dyDescent="0.25">
      <c r="A234" s="92"/>
      <c r="B234" s="89"/>
      <c r="C234" s="90"/>
      <c r="D234" s="91"/>
      <c r="E234" s="92"/>
      <c r="F234" s="93"/>
      <c r="G234" s="94"/>
      <c r="H234" s="105"/>
      <c r="I234" s="95"/>
      <c r="J234" s="95"/>
      <c r="L234" s="107"/>
      <c r="M234" s="108"/>
      <c r="N234" s="98"/>
      <c r="O234" s="19"/>
      <c r="P234" s="76"/>
      <c r="Q234" s="14"/>
      <c r="R234" s="15"/>
      <c r="S234" s="68"/>
      <c r="T234" s="68"/>
      <c r="U234" s="68"/>
    </row>
    <row r="235" spans="1:21" x14ac:dyDescent="0.25">
      <c r="A235" s="92"/>
      <c r="B235" s="89"/>
      <c r="C235" s="90"/>
      <c r="D235" s="91"/>
      <c r="E235" s="92"/>
      <c r="F235" s="93"/>
      <c r="G235" s="94"/>
      <c r="H235" s="105"/>
      <c r="I235" s="95"/>
      <c r="J235" s="95"/>
      <c r="L235" s="107"/>
      <c r="M235" s="108"/>
      <c r="N235" s="98"/>
      <c r="O235" s="19"/>
      <c r="P235" s="76"/>
      <c r="Q235" s="14"/>
      <c r="R235" s="15"/>
      <c r="S235" s="68"/>
      <c r="T235" s="68"/>
      <c r="U235" s="68"/>
    </row>
    <row r="236" spans="1:21" x14ac:dyDescent="0.25">
      <c r="A236" s="92"/>
      <c r="B236" s="89"/>
      <c r="C236" s="90"/>
      <c r="D236" s="91"/>
      <c r="E236" s="92"/>
      <c r="F236" s="93"/>
      <c r="G236" s="94"/>
      <c r="H236" s="105"/>
      <c r="I236" s="95"/>
      <c r="J236" s="95"/>
      <c r="L236" s="107"/>
      <c r="M236" s="108"/>
      <c r="N236" s="98"/>
      <c r="O236" s="19"/>
      <c r="P236" s="76"/>
      <c r="Q236" s="14"/>
      <c r="R236" s="15"/>
      <c r="S236" s="68"/>
      <c r="T236" s="68"/>
      <c r="U236" s="68"/>
    </row>
    <row r="237" spans="1:21" x14ac:dyDescent="0.25">
      <c r="A237" s="92"/>
      <c r="B237" s="89"/>
      <c r="C237" s="90"/>
      <c r="D237" s="91"/>
      <c r="E237" s="92"/>
      <c r="F237" s="93"/>
      <c r="G237" s="94"/>
      <c r="H237" s="105"/>
      <c r="I237" s="95"/>
      <c r="J237" s="95"/>
      <c r="L237" s="107"/>
      <c r="M237" s="108"/>
      <c r="N237" s="98"/>
      <c r="O237" s="19"/>
      <c r="P237" s="76"/>
      <c r="Q237" s="14"/>
      <c r="R237" s="15"/>
      <c r="S237" s="68"/>
      <c r="T237" s="68"/>
      <c r="U237" s="68"/>
    </row>
    <row r="238" spans="1:21" x14ac:dyDescent="0.25">
      <c r="A238" s="92"/>
      <c r="B238" s="89"/>
      <c r="C238" s="90"/>
      <c r="D238" s="91"/>
      <c r="E238" s="92"/>
      <c r="F238" s="93"/>
      <c r="G238" s="94"/>
      <c r="H238" s="105"/>
      <c r="I238" s="95"/>
      <c r="J238" s="95"/>
      <c r="L238" s="107"/>
      <c r="M238" s="108"/>
      <c r="N238" s="98"/>
      <c r="O238" s="19"/>
      <c r="P238" s="76"/>
      <c r="Q238" s="14"/>
      <c r="R238" s="15"/>
      <c r="S238" s="68"/>
      <c r="T238" s="68"/>
      <c r="U238" s="68"/>
    </row>
    <row r="239" spans="1:21" x14ac:dyDescent="0.25">
      <c r="A239" s="92"/>
      <c r="B239" s="89"/>
      <c r="C239" s="90"/>
      <c r="D239" s="91"/>
      <c r="E239" s="92"/>
      <c r="F239" s="93"/>
      <c r="G239" s="94"/>
      <c r="H239" s="105"/>
      <c r="I239" s="95"/>
      <c r="J239" s="95"/>
      <c r="L239" s="107"/>
      <c r="M239" s="108"/>
      <c r="N239" s="98"/>
      <c r="O239" s="19"/>
      <c r="P239" s="76"/>
      <c r="Q239" s="14"/>
      <c r="R239" s="15"/>
      <c r="S239" s="68"/>
      <c r="T239" s="68"/>
      <c r="U239" s="68"/>
    </row>
    <row r="240" spans="1:21" x14ac:dyDescent="0.25">
      <c r="A240" s="92"/>
      <c r="B240" s="89"/>
      <c r="C240" s="90"/>
      <c r="D240" s="91"/>
      <c r="E240" s="92"/>
      <c r="F240" s="93"/>
      <c r="G240" s="94"/>
      <c r="H240" s="105"/>
      <c r="I240" s="95"/>
      <c r="J240" s="95"/>
      <c r="L240" s="107"/>
      <c r="M240" s="108"/>
      <c r="N240" s="98"/>
      <c r="O240" s="19"/>
      <c r="P240" s="76"/>
      <c r="Q240" s="14"/>
      <c r="R240" s="15"/>
      <c r="S240" s="68"/>
      <c r="T240" s="68"/>
      <c r="U240" s="68"/>
    </row>
    <row r="241" spans="1:21" x14ac:dyDescent="0.25">
      <c r="A241" s="92"/>
      <c r="B241" s="89"/>
      <c r="C241" s="90"/>
      <c r="D241" s="91"/>
      <c r="E241" s="92"/>
      <c r="F241" s="93"/>
      <c r="G241" s="94"/>
      <c r="H241" s="105"/>
      <c r="I241" s="95"/>
      <c r="J241" s="95"/>
      <c r="L241" s="107"/>
      <c r="M241" s="108"/>
      <c r="N241" s="98"/>
      <c r="O241" s="19"/>
      <c r="P241" s="76"/>
      <c r="Q241" s="14"/>
      <c r="R241" s="15"/>
      <c r="S241" s="68"/>
      <c r="T241" s="68"/>
      <c r="U241" s="68"/>
    </row>
    <row r="242" spans="1:21" x14ac:dyDescent="0.25">
      <c r="A242" s="92"/>
      <c r="B242" s="89"/>
      <c r="C242" s="90"/>
      <c r="D242" s="91"/>
      <c r="E242" s="92"/>
      <c r="F242" s="93"/>
      <c r="G242" s="94"/>
      <c r="H242" s="105"/>
      <c r="I242" s="95"/>
      <c r="J242" s="95"/>
      <c r="L242" s="107"/>
      <c r="M242" s="108"/>
      <c r="N242" s="98"/>
      <c r="O242" s="19"/>
      <c r="P242" s="76"/>
      <c r="Q242" s="14"/>
      <c r="R242" s="15"/>
      <c r="S242" s="68"/>
      <c r="T242" s="68"/>
      <c r="U242" s="68"/>
    </row>
    <row r="243" spans="1:21" x14ac:dyDescent="0.25">
      <c r="A243" s="92"/>
      <c r="B243" s="89"/>
      <c r="C243" s="90"/>
      <c r="D243" s="91"/>
      <c r="E243" s="92"/>
      <c r="F243" s="93"/>
      <c r="G243" s="94"/>
      <c r="H243" s="105"/>
      <c r="I243" s="95"/>
      <c r="J243" s="95"/>
      <c r="L243" s="107"/>
      <c r="M243" s="108"/>
      <c r="N243" s="98"/>
      <c r="O243" s="19"/>
      <c r="P243" s="76"/>
      <c r="Q243" s="14"/>
      <c r="R243" s="15"/>
      <c r="S243" s="68"/>
      <c r="T243" s="68"/>
      <c r="U243" s="68"/>
    </row>
    <row r="244" spans="1:21" x14ac:dyDescent="0.25">
      <c r="A244" s="92"/>
      <c r="B244" s="89"/>
      <c r="C244" s="90"/>
      <c r="D244" s="91"/>
      <c r="E244" s="92"/>
      <c r="F244" s="93"/>
      <c r="G244" s="94"/>
      <c r="H244" s="105"/>
      <c r="I244" s="95"/>
      <c r="J244" s="95"/>
      <c r="L244" s="107"/>
      <c r="M244" s="108"/>
      <c r="N244" s="98"/>
      <c r="O244" s="19"/>
      <c r="P244" s="76"/>
      <c r="Q244" s="14"/>
      <c r="R244" s="15"/>
      <c r="S244" s="68"/>
      <c r="T244" s="68"/>
      <c r="U244" s="68"/>
    </row>
    <row r="245" spans="1:21" x14ac:dyDescent="0.25">
      <c r="A245" s="92"/>
      <c r="B245" s="89"/>
      <c r="C245" s="90"/>
      <c r="D245" s="91"/>
      <c r="E245" s="92"/>
      <c r="F245" s="93"/>
      <c r="G245" s="94"/>
      <c r="H245" s="105"/>
      <c r="I245" s="95"/>
      <c r="J245" s="95"/>
      <c r="L245" s="107"/>
      <c r="M245" s="108"/>
      <c r="N245" s="98"/>
      <c r="O245" s="19"/>
      <c r="P245" s="76"/>
      <c r="Q245" s="14"/>
      <c r="R245" s="15"/>
      <c r="S245" s="68"/>
      <c r="T245" s="68"/>
      <c r="U245" s="68"/>
    </row>
    <row r="246" spans="1:21" x14ac:dyDescent="0.25">
      <c r="A246" s="92"/>
      <c r="B246" s="89"/>
      <c r="C246" s="90"/>
      <c r="D246" s="91"/>
      <c r="E246" s="92"/>
      <c r="F246" s="93"/>
      <c r="G246" s="94"/>
      <c r="H246" s="105"/>
      <c r="I246" s="95"/>
      <c r="J246" s="95"/>
      <c r="L246" s="107"/>
      <c r="M246" s="108"/>
      <c r="N246" s="98"/>
      <c r="O246" s="19"/>
      <c r="P246" s="76"/>
      <c r="Q246" s="14"/>
      <c r="R246" s="15"/>
      <c r="S246" s="68"/>
      <c r="T246" s="68"/>
      <c r="U246" s="68"/>
    </row>
    <row r="247" spans="1:21" x14ac:dyDescent="0.25">
      <c r="A247" s="92"/>
      <c r="B247" s="89"/>
      <c r="C247" s="90"/>
      <c r="D247" s="91"/>
      <c r="E247" s="92"/>
      <c r="F247" s="93"/>
      <c r="G247" s="94"/>
      <c r="H247" s="105"/>
      <c r="I247" s="95"/>
      <c r="J247" s="95"/>
      <c r="L247" s="107"/>
      <c r="M247" s="108"/>
      <c r="N247" s="98"/>
      <c r="O247" s="19"/>
      <c r="P247" s="76"/>
      <c r="Q247" s="14"/>
      <c r="R247" s="15"/>
      <c r="S247" s="68"/>
      <c r="T247" s="68"/>
      <c r="U247" s="68"/>
    </row>
    <row r="248" spans="1:21" x14ac:dyDescent="0.25">
      <c r="A248" s="92"/>
      <c r="B248" s="89"/>
      <c r="C248" s="90"/>
      <c r="D248" s="91"/>
      <c r="E248" s="92"/>
      <c r="F248" s="93"/>
      <c r="G248" s="94"/>
      <c r="H248" s="105"/>
      <c r="I248" s="95"/>
      <c r="J248" s="95"/>
      <c r="L248" s="107"/>
      <c r="M248" s="108"/>
      <c r="N248" s="98"/>
      <c r="O248" s="19"/>
      <c r="P248" s="76"/>
      <c r="Q248" s="14"/>
      <c r="R248" s="15"/>
      <c r="S248" s="68"/>
      <c r="T248" s="68"/>
      <c r="U248" s="68"/>
    </row>
    <row r="249" spans="1:21" x14ac:dyDescent="0.25">
      <c r="A249" s="92"/>
      <c r="B249" s="89"/>
      <c r="C249" s="90"/>
      <c r="D249" s="91"/>
      <c r="E249" s="92"/>
      <c r="F249" s="93"/>
      <c r="G249" s="94"/>
      <c r="H249" s="105"/>
      <c r="I249" s="95"/>
      <c r="J249" s="95"/>
      <c r="L249" s="107"/>
      <c r="M249" s="108"/>
      <c r="N249" s="98"/>
      <c r="O249" s="19"/>
      <c r="P249" s="76"/>
      <c r="Q249" s="14"/>
      <c r="R249" s="15"/>
      <c r="S249" s="68"/>
      <c r="T249" s="68"/>
      <c r="U249" s="68"/>
    </row>
    <row r="250" spans="1:21" x14ac:dyDescent="0.25">
      <c r="A250" s="92"/>
      <c r="B250" s="89"/>
      <c r="C250" s="90"/>
      <c r="D250" s="91"/>
      <c r="E250" s="92"/>
      <c r="F250" s="93"/>
      <c r="G250" s="94"/>
      <c r="H250" s="105"/>
      <c r="I250" s="95"/>
      <c r="J250" s="95"/>
      <c r="L250" s="107"/>
      <c r="M250" s="108"/>
      <c r="N250" s="98"/>
      <c r="O250" s="19"/>
      <c r="P250" s="76"/>
      <c r="Q250" s="14"/>
      <c r="R250" s="15"/>
      <c r="S250" s="68"/>
      <c r="T250" s="68"/>
      <c r="U250" s="68"/>
    </row>
    <row r="251" spans="1:21" x14ac:dyDescent="0.25">
      <c r="A251" s="92"/>
      <c r="B251" s="89"/>
      <c r="C251" s="90"/>
      <c r="D251" s="91"/>
      <c r="E251" s="92"/>
      <c r="F251" s="93"/>
      <c r="G251" s="94"/>
      <c r="H251" s="105"/>
      <c r="I251" s="95"/>
      <c r="J251" s="95"/>
      <c r="L251" s="107"/>
      <c r="M251" s="108"/>
      <c r="N251" s="98"/>
      <c r="O251" s="19"/>
      <c r="P251" s="76"/>
      <c r="Q251" s="14"/>
      <c r="R251" s="15"/>
      <c r="S251" s="68"/>
      <c r="T251" s="68"/>
      <c r="U251" s="68"/>
    </row>
    <row r="252" spans="1:21" x14ac:dyDescent="0.25">
      <c r="A252" s="92"/>
      <c r="B252" s="89"/>
      <c r="C252" s="90"/>
      <c r="D252" s="91"/>
      <c r="E252" s="92"/>
      <c r="F252" s="93"/>
      <c r="G252" s="94"/>
      <c r="H252" s="105"/>
      <c r="I252" s="95"/>
      <c r="J252" s="95"/>
      <c r="L252" s="107"/>
      <c r="M252" s="108"/>
      <c r="N252" s="98"/>
      <c r="O252" s="19"/>
      <c r="P252" s="76"/>
      <c r="Q252" s="14"/>
      <c r="R252" s="15"/>
      <c r="S252" s="68"/>
      <c r="T252" s="68"/>
      <c r="U252" s="68"/>
    </row>
    <row r="253" spans="1:21" x14ac:dyDescent="0.25">
      <c r="A253" s="92"/>
      <c r="B253" s="89"/>
      <c r="C253" s="90"/>
      <c r="D253" s="91"/>
      <c r="E253" s="92"/>
      <c r="F253" s="93"/>
      <c r="G253" s="94"/>
      <c r="H253" s="105"/>
      <c r="I253" s="95"/>
      <c r="J253" s="95"/>
      <c r="L253" s="107"/>
      <c r="M253" s="108"/>
      <c r="N253" s="98"/>
      <c r="O253" s="19"/>
      <c r="P253" s="76"/>
      <c r="Q253" s="14"/>
      <c r="R253" s="15"/>
      <c r="S253" s="68"/>
      <c r="T253" s="68"/>
      <c r="U253" s="68"/>
    </row>
    <row r="254" spans="1:21" x14ac:dyDescent="0.25">
      <c r="A254" s="92"/>
      <c r="B254" s="89"/>
      <c r="C254" s="90"/>
      <c r="D254" s="91"/>
      <c r="E254" s="92"/>
      <c r="F254" s="93"/>
      <c r="G254" s="94"/>
      <c r="H254" s="105"/>
      <c r="I254" s="95"/>
      <c r="J254" s="95"/>
      <c r="L254" s="107"/>
      <c r="M254" s="108"/>
      <c r="N254" s="98"/>
      <c r="O254" s="19"/>
      <c r="P254" s="76"/>
      <c r="Q254" s="14"/>
      <c r="R254" s="15"/>
      <c r="S254" s="68"/>
      <c r="T254" s="68"/>
      <c r="U254" s="68"/>
    </row>
    <row r="255" spans="1:21" x14ac:dyDescent="0.25">
      <c r="A255" s="92"/>
      <c r="B255" s="89"/>
      <c r="C255" s="90"/>
      <c r="D255" s="91"/>
      <c r="E255" s="92"/>
      <c r="F255" s="93"/>
      <c r="G255" s="94"/>
      <c r="H255" s="105"/>
      <c r="I255" s="95"/>
      <c r="J255" s="95"/>
      <c r="L255" s="107"/>
      <c r="M255" s="108"/>
      <c r="N255" s="98"/>
      <c r="O255" s="19"/>
      <c r="P255" s="76"/>
      <c r="Q255" s="14"/>
      <c r="R255" s="15"/>
      <c r="S255" s="68"/>
      <c r="T255" s="68"/>
      <c r="U255" s="68"/>
    </row>
    <row r="256" spans="1:21" x14ac:dyDescent="0.25">
      <c r="A256" s="92"/>
      <c r="B256" s="89"/>
      <c r="C256" s="90"/>
      <c r="D256" s="91"/>
      <c r="E256" s="92"/>
      <c r="F256" s="93"/>
      <c r="G256" s="94"/>
      <c r="H256" s="105"/>
      <c r="I256" s="95"/>
      <c r="J256" s="95"/>
      <c r="L256" s="107"/>
      <c r="M256" s="108"/>
      <c r="N256" s="98"/>
      <c r="O256" s="19"/>
      <c r="P256" s="76"/>
      <c r="Q256" s="14"/>
      <c r="R256" s="15"/>
      <c r="S256" s="68"/>
      <c r="T256" s="68"/>
      <c r="U256" s="68"/>
    </row>
    <row r="257" spans="1:21" x14ac:dyDescent="0.25">
      <c r="A257" s="92"/>
      <c r="B257" s="89"/>
      <c r="C257" s="90"/>
      <c r="D257" s="91"/>
      <c r="E257" s="92"/>
      <c r="F257" s="93"/>
      <c r="G257" s="94"/>
      <c r="H257" s="105"/>
      <c r="I257" s="95"/>
      <c r="J257" s="95"/>
      <c r="L257" s="107"/>
      <c r="M257" s="108"/>
      <c r="N257" s="98"/>
      <c r="O257" s="19"/>
      <c r="P257" s="76"/>
      <c r="Q257" s="14"/>
      <c r="R257" s="15"/>
      <c r="S257" s="68"/>
      <c r="T257" s="68"/>
      <c r="U257" s="68"/>
    </row>
    <row r="258" spans="1:21" x14ac:dyDescent="0.25">
      <c r="A258" s="92"/>
      <c r="B258" s="89"/>
      <c r="C258" s="90"/>
      <c r="D258" s="91"/>
      <c r="E258" s="92"/>
      <c r="F258" s="93"/>
      <c r="G258" s="94"/>
      <c r="H258" s="105"/>
      <c r="I258" s="95"/>
      <c r="J258" s="95"/>
      <c r="L258" s="107"/>
      <c r="M258" s="108"/>
      <c r="N258" s="98"/>
      <c r="O258" s="19"/>
      <c r="P258" s="76"/>
      <c r="Q258" s="14"/>
      <c r="R258" s="15"/>
      <c r="S258" s="68"/>
      <c r="T258" s="68"/>
      <c r="U258" s="68"/>
    </row>
    <row r="259" spans="1:21" x14ac:dyDescent="0.25">
      <c r="A259" s="92"/>
      <c r="B259" s="89"/>
      <c r="C259" s="90"/>
      <c r="D259" s="91"/>
      <c r="E259" s="92"/>
      <c r="F259" s="93"/>
      <c r="G259" s="94"/>
      <c r="H259" s="105"/>
      <c r="I259" s="95"/>
      <c r="J259" s="95"/>
      <c r="L259" s="107"/>
      <c r="M259" s="108"/>
      <c r="N259" s="98"/>
      <c r="O259" s="19"/>
      <c r="P259" s="76"/>
      <c r="Q259" s="14"/>
      <c r="R259" s="15"/>
      <c r="S259" s="68"/>
      <c r="T259" s="68"/>
      <c r="U259" s="68"/>
    </row>
    <row r="260" spans="1:21" x14ac:dyDescent="0.25">
      <c r="A260" s="92"/>
      <c r="B260" s="89"/>
      <c r="C260" s="90"/>
      <c r="D260" s="91"/>
      <c r="E260" s="92"/>
      <c r="F260" s="93"/>
      <c r="G260" s="94"/>
      <c r="H260" s="105"/>
      <c r="I260" s="95"/>
      <c r="J260" s="95"/>
      <c r="L260" s="107"/>
      <c r="M260" s="108"/>
      <c r="N260" s="98"/>
      <c r="O260" s="19"/>
      <c r="P260" s="76"/>
      <c r="Q260" s="14"/>
      <c r="R260" s="15"/>
      <c r="S260" s="68"/>
      <c r="T260" s="68"/>
      <c r="U260" s="68"/>
    </row>
    <row r="261" spans="1:21" x14ac:dyDescent="0.25">
      <c r="A261" s="92"/>
      <c r="B261" s="89"/>
      <c r="C261" s="90"/>
      <c r="D261" s="91"/>
      <c r="E261" s="92"/>
      <c r="F261" s="93"/>
      <c r="G261" s="94"/>
      <c r="H261" s="105"/>
      <c r="I261" s="95"/>
      <c r="J261" s="95"/>
      <c r="L261" s="107"/>
      <c r="M261" s="108"/>
      <c r="N261" s="98"/>
      <c r="O261" s="19"/>
      <c r="P261" s="76"/>
      <c r="Q261" s="14"/>
      <c r="R261" s="15"/>
      <c r="S261" s="68"/>
      <c r="T261" s="68"/>
      <c r="U261" s="68"/>
    </row>
    <row r="262" spans="1:21" x14ac:dyDescent="0.25">
      <c r="A262" s="92"/>
      <c r="B262" s="89"/>
      <c r="C262" s="90"/>
      <c r="D262" s="91"/>
      <c r="E262" s="92"/>
      <c r="F262" s="93"/>
      <c r="G262" s="94"/>
      <c r="H262" s="105"/>
      <c r="I262" s="95"/>
      <c r="J262" s="95"/>
      <c r="L262" s="107"/>
      <c r="M262" s="108"/>
      <c r="N262" s="98"/>
      <c r="O262" s="19"/>
      <c r="P262" s="76"/>
      <c r="Q262" s="14"/>
      <c r="R262" s="15"/>
      <c r="S262" s="68"/>
      <c r="T262" s="68"/>
      <c r="U262" s="68"/>
    </row>
    <row r="263" spans="1:21" x14ac:dyDescent="0.25">
      <c r="A263" s="92"/>
      <c r="B263" s="89"/>
      <c r="C263" s="90"/>
      <c r="D263" s="91"/>
      <c r="E263" s="92"/>
      <c r="F263" s="93"/>
      <c r="G263" s="94"/>
      <c r="H263" s="105"/>
      <c r="I263" s="95"/>
      <c r="J263" s="95"/>
      <c r="L263" s="107"/>
      <c r="M263" s="108"/>
      <c r="N263" s="98"/>
      <c r="O263" s="19"/>
      <c r="P263" s="76"/>
      <c r="Q263" s="14"/>
      <c r="R263" s="15"/>
      <c r="S263" s="68"/>
      <c r="T263" s="68"/>
      <c r="U263" s="68"/>
    </row>
    <row r="264" spans="1:21" x14ac:dyDescent="0.25">
      <c r="A264" s="92"/>
      <c r="B264" s="89"/>
      <c r="C264" s="90"/>
      <c r="D264" s="91"/>
      <c r="E264" s="92"/>
      <c r="F264" s="93"/>
      <c r="G264" s="94"/>
      <c r="H264" s="105"/>
      <c r="I264" s="95"/>
      <c r="J264" s="95"/>
      <c r="L264" s="107"/>
      <c r="M264" s="108"/>
      <c r="N264" s="98"/>
      <c r="O264" s="19"/>
      <c r="P264" s="76"/>
      <c r="Q264" s="14"/>
      <c r="R264" s="15"/>
      <c r="S264" s="68"/>
      <c r="T264" s="68"/>
      <c r="U264" s="68"/>
    </row>
    <row r="265" spans="1:21" x14ac:dyDescent="0.25">
      <c r="A265" s="92"/>
      <c r="B265" s="89"/>
      <c r="C265" s="90"/>
      <c r="D265" s="91"/>
      <c r="E265" s="92"/>
      <c r="F265" s="93"/>
      <c r="G265" s="94"/>
      <c r="H265" s="105"/>
      <c r="I265" s="95"/>
      <c r="J265" s="95"/>
      <c r="L265" s="107"/>
      <c r="M265" s="108"/>
      <c r="N265" s="98"/>
      <c r="O265" s="19"/>
      <c r="P265" s="76"/>
      <c r="Q265" s="14"/>
      <c r="R265" s="15"/>
      <c r="S265" s="68"/>
      <c r="T265" s="68"/>
      <c r="U265" s="68"/>
    </row>
    <row r="266" spans="1:21" x14ac:dyDescent="0.25">
      <c r="A266" s="92"/>
      <c r="B266" s="89"/>
      <c r="C266" s="90"/>
      <c r="D266" s="91"/>
      <c r="E266" s="92"/>
      <c r="F266" s="93"/>
      <c r="G266" s="94"/>
      <c r="H266" s="105"/>
      <c r="I266" s="95"/>
      <c r="J266" s="95"/>
      <c r="L266" s="107"/>
      <c r="M266" s="108"/>
      <c r="N266" s="98"/>
      <c r="O266" s="19"/>
      <c r="P266" s="76"/>
      <c r="Q266" s="14"/>
      <c r="R266" s="15"/>
      <c r="S266" s="68"/>
      <c r="T266" s="68"/>
      <c r="U266" s="68"/>
    </row>
    <row r="267" spans="1:21" x14ac:dyDescent="0.25">
      <c r="A267" s="92"/>
      <c r="B267" s="89"/>
      <c r="C267" s="90"/>
      <c r="D267" s="91"/>
      <c r="E267" s="92"/>
      <c r="F267" s="93"/>
      <c r="G267" s="94"/>
      <c r="H267" s="105"/>
      <c r="I267" s="95"/>
      <c r="J267" s="95"/>
      <c r="L267" s="107"/>
      <c r="M267" s="108"/>
      <c r="N267" s="98"/>
      <c r="O267" s="19"/>
      <c r="P267" s="76"/>
      <c r="Q267" s="14"/>
      <c r="R267" s="15"/>
      <c r="S267" s="68"/>
      <c r="T267" s="68"/>
      <c r="U267" s="68"/>
    </row>
    <row r="268" spans="1:21" x14ac:dyDescent="0.25">
      <c r="A268" s="92"/>
      <c r="B268" s="89"/>
      <c r="C268" s="90"/>
      <c r="D268" s="91"/>
      <c r="E268" s="92"/>
      <c r="F268" s="93"/>
      <c r="G268" s="94"/>
      <c r="H268" s="105"/>
      <c r="I268" s="95"/>
      <c r="J268" s="95"/>
      <c r="L268" s="107"/>
      <c r="M268" s="108"/>
      <c r="N268" s="98"/>
      <c r="O268" s="19"/>
      <c r="P268" s="76"/>
      <c r="Q268" s="14"/>
      <c r="R268" s="15"/>
      <c r="S268" s="68"/>
      <c r="T268" s="68"/>
      <c r="U268" s="68"/>
    </row>
    <row r="269" spans="1:21" x14ac:dyDescent="0.25">
      <c r="A269" s="92"/>
      <c r="B269" s="89"/>
      <c r="C269" s="90"/>
      <c r="D269" s="91"/>
      <c r="E269" s="92"/>
      <c r="F269" s="93"/>
      <c r="G269" s="94"/>
      <c r="H269" s="105"/>
      <c r="I269" s="95"/>
      <c r="J269" s="95"/>
      <c r="L269" s="107"/>
      <c r="M269" s="108"/>
      <c r="N269" s="98"/>
      <c r="O269" s="19"/>
      <c r="P269" s="76"/>
      <c r="Q269" s="14"/>
      <c r="R269" s="15"/>
      <c r="S269" s="68"/>
      <c r="T269" s="68"/>
      <c r="U269" s="68"/>
    </row>
    <row r="270" spans="1:21" x14ac:dyDescent="0.25">
      <c r="A270" s="92"/>
      <c r="B270" s="89"/>
      <c r="C270" s="90"/>
      <c r="D270" s="91"/>
      <c r="E270" s="92"/>
      <c r="F270" s="93"/>
      <c r="G270" s="94"/>
      <c r="H270" s="105"/>
      <c r="I270" s="95"/>
      <c r="J270" s="95"/>
      <c r="L270" s="107"/>
      <c r="M270" s="108"/>
      <c r="N270" s="98"/>
      <c r="O270" s="19"/>
      <c r="P270" s="76"/>
      <c r="Q270" s="14"/>
      <c r="R270" s="15"/>
      <c r="S270" s="68"/>
      <c r="T270" s="68"/>
      <c r="U270" s="68"/>
    </row>
    <row r="271" spans="1:21" x14ac:dyDescent="0.25">
      <c r="A271" s="92"/>
      <c r="B271" s="89"/>
      <c r="C271" s="90"/>
      <c r="D271" s="91"/>
      <c r="E271" s="92"/>
      <c r="F271" s="93"/>
      <c r="G271" s="94"/>
      <c r="H271" s="105"/>
      <c r="I271" s="95"/>
      <c r="J271" s="95"/>
      <c r="L271" s="107"/>
      <c r="M271" s="108"/>
      <c r="N271" s="98"/>
      <c r="O271" s="19"/>
      <c r="P271" s="76"/>
      <c r="Q271" s="14"/>
      <c r="R271" s="15"/>
      <c r="S271" s="68"/>
      <c r="T271" s="68"/>
      <c r="U271" s="68"/>
    </row>
    <row r="272" spans="1:21" x14ac:dyDescent="0.25">
      <c r="A272" s="92"/>
      <c r="B272" s="89"/>
      <c r="C272" s="90"/>
      <c r="D272" s="91"/>
      <c r="E272" s="92"/>
      <c r="F272" s="93"/>
      <c r="G272" s="94"/>
      <c r="H272" s="105"/>
      <c r="I272" s="95"/>
      <c r="J272" s="95"/>
      <c r="L272" s="107"/>
      <c r="M272" s="108"/>
      <c r="N272" s="98"/>
      <c r="O272" s="19"/>
      <c r="P272" s="76"/>
      <c r="Q272" s="14"/>
      <c r="R272" s="15"/>
      <c r="S272" s="68"/>
      <c r="T272" s="68"/>
      <c r="U272" s="68"/>
    </row>
    <row r="273" spans="1:21" x14ac:dyDescent="0.25">
      <c r="A273" s="92"/>
      <c r="B273" s="89"/>
      <c r="C273" s="90"/>
      <c r="D273" s="91"/>
      <c r="E273" s="92"/>
      <c r="F273" s="93"/>
      <c r="G273" s="94"/>
      <c r="H273" s="105"/>
      <c r="I273" s="95"/>
      <c r="J273" s="95"/>
      <c r="L273" s="107"/>
      <c r="M273" s="108"/>
      <c r="N273" s="98"/>
      <c r="O273" s="19"/>
      <c r="P273" s="76"/>
      <c r="Q273" s="14"/>
      <c r="R273" s="15"/>
      <c r="S273" s="68"/>
      <c r="T273" s="68"/>
      <c r="U273" s="68"/>
    </row>
    <row r="274" spans="1:21" x14ac:dyDescent="0.25">
      <c r="A274" s="92"/>
      <c r="B274" s="89"/>
      <c r="C274" s="90"/>
      <c r="D274" s="91"/>
      <c r="E274" s="92"/>
      <c r="F274" s="93"/>
      <c r="G274" s="94"/>
      <c r="H274" s="105"/>
      <c r="I274" s="95"/>
      <c r="J274" s="95"/>
      <c r="L274" s="107"/>
      <c r="M274" s="108"/>
      <c r="N274" s="98"/>
      <c r="O274" s="19"/>
      <c r="P274" s="76"/>
      <c r="Q274" s="14"/>
      <c r="R274" s="15"/>
      <c r="S274" s="68"/>
      <c r="T274" s="68"/>
      <c r="U274" s="68"/>
    </row>
    <row r="275" spans="1:21" x14ac:dyDescent="0.25">
      <c r="A275" s="92"/>
      <c r="B275" s="89"/>
      <c r="C275" s="90"/>
      <c r="D275" s="91"/>
      <c r="E275" s="92"/>
      <c r="F275" s="93"/>
      <c r="G275" s="94"/>
      <c r="H275" s="105"/>
      <c r="I275" s="95"/>
      <c r="J275" s="95"/>
      <c r="L275" s="107"/>
      <c r="M275" s="108"/>
      <c r="N275" s="98"/>
      <c r="O275" s="19"/>
      <c r="P275" s="76"/>
      <c r="Q275" s="14"/>
      <c r="R275" s="15"/>
      <c r="S275" s="68"/>
      <c r="T275" s="68"/>
      <c r="U275" s="68"/>
    </row>
    <row r="276" spans="1:21" x14ac:dyDescent="0.25">
      <c r="A276" s="92"/>
      <c r="B276" s="89"/>
      <c r="C276" s="90"/>
      <c r="D276" s="91"/>
      <c r="E276" s="92"/>
      <c r="F276" s="93"/>
      <c r="G276" s="94"/>
      <c r="H276" s="105"/>
      <c r="I276" s="95"/>
      <c r="J276" s="95"/>
      <c r="L276" s="107"/>
      <c r="M276" s="108"/>
      <c r="N276" s="98"/>
      <c r="O276" s="19"/>
      <c r="P276" s="76"/>
      <c r="Q276" s="14"/>
      <c r="R276" s="15"/>
      <c r="S276" s="68"/>
      <c r="T276" s="68"/>
      <c r="U276" s="68"/>
    </row>
    <row r="277" spans="1:21" x14ac:dyDescent="0.25">
      <c r="A277" s="92"/>
      <c r="B277" s="89"/>
      <c r="C277" s="90"/>
      <c r="D277" s="91"/>
      <c r="E277" s="92"/>
      <c r="F277" s="93"/>
      <c r="G277" s="94"/>
      <c r="H277" s="105"/>
      <c r="I277" s="95"/>
      <c r="J277" s="95"/>
      <c r="L277" s="107"/>
      <c r="M277" s="108"/>
      <c r="N277" s="98"/>
      <c r="O277" s="19"/>
      <c r="P277" s="76"/>
      <c r="Q277" s="14"/>
      <c r="R277" s="15"/>
      <c r="S277" s="68"/>
      <c r="T277" s="68"/>
      <c r="U277" s="68"/>
    </row>
    <row r="278" spans="1:21" x14ac:dyDescent="0.25">
      <c r="A278" s="92"/>
      <c r="B278" s="89"/>
      <c r="C278" s="90"/>
      <c r="D278" s="91"/>
      <c r="E278" s="92"/>
      <c r="F278" s="93"/>
      <c r="G278" s="94"/>
      <c r="H278" s="105"/>
      <c r="I278" s="95"/>
      <c r="J278" s="95"/>
      <c r="L278" s="107"/>
      <c r="M278" s="108"/>
      <c r="N278" s="98"/>
      <c r="O278" s="19"/>
      <c r="P278" s="76"/>
      <c r="Q278" s="14"/>
      <c r="R278" s="15"/>
      <c r="S278" s="68"/>
      <c r="T278" s="68"/>
      <c r="U278" s="68"/>
    </row>
    <row r="279" spans="1:21" x14ac:dyDescent="0.25">
      <c r="A279" s="92"/>
      <c r="B279" s="89"/>
      <c r="C279" s="90"/>
      <c r="D279" s="91"/>
      <c r="E279" s="92"/>
      <c r="F279" s="93"/>
      <c r="G279" s="94"/>
      <c r="H279" s="105"/>
      <c r="I279" s="95"/>
      <c r="J279" s="95"/>
      <c r="L279" s="107"/>
      <c r="M279" s="108"/>
      <c r="N279" s="98"/>
      <c r="O279" s="19"/>
      <c r="P279" s="76"/>
      <c r="Q279" s="14"/>
      <c r="R279" s="15"/>
      <c r="S279" s="68"/>
      <c r="T279" s="68"/>
      <c r="U279" s="68"/>
    </row>
    <row r="280" spans="1:21" x14ac:dyDescent="0.25">
      <c r="A280" s="92"/>
      <c r="B280" s="89"/>
      <c r="C280" s="90"/>
      <c r="D280" s="91"/>
      <c r="E280" s="92"/>
      <c r="F280" s="93"/>
      <c r="G280" s="94"/>
      <c r="H280" s="105"/>
      <c r="I280" s="95"/>
      <c r="J280" s="95"/>
      <c r="L280" s="107"/>
      <c r="M280" s="108"/>
      <c r="N280" s="98"/>
      <c r="O280" s="19"/>
      <c r="P280" s="76"/>
      <c r="Q280" s="14"/>
      <c r="R280" s="15"/>
      <c r="S280" s="68"/>
      <c r="T280" s="68"/>
      <c r="U280" s="68"/>
    </row>
    <row r="281" spans="1:21" x14ac:dyDescent="0.25">
      <c r="A281" s="92"/>
      <c r="B281" s="89"/>
      <c r="C281" s="90"/>
      <c r="D281" s="91"/>
      <c r="E281" s="92"/>
      <c r="F281" s="93"/>
      <c r="G281" s="94"/>
      <c r="H281" s="105"/>
      <c r="I281" s="95"/>
      <c r="J281" s="95"/>
      <c r="L281" s="107"/>
      <c r="M281" s="108"/>
      <c r="N281" s="98"/>
      <c r="O281" s="19"/>
      <c r="P281" s="76"/>
      <c r="Q281" s="14"/>
      <c r="R281" s="15"/>
      <c r="S281" s="68"/>
      <c r="T281" s="68"/>
      <c r="U281" s="68"/>
    </row>
    <row r="282" spans="1:21" x14ac:dyDescent="0.25">
      <c r="A282" s="92"/>
      <c r="B282" s="89"/>
      <c r="C282" s="90"/>
      <c r="D282" s="91"/>
      <c r="E282" s="92"/>
      <c r="F282" s="93"/>
      <c r="G282" s="94"/>
      <c r="H282" s="105"/>
      <c r="I282" s="95"/>
      <c r="J282" s="95"/>
      <c r="L282" s="107"/>
      <c r="M282" s="108"/>
      <c r="N282" s="98"/>
      <c r="O282" s="19"/>
      <c r="P282" s="76"/>
      <c r="Q282" s="14"/>
      <c r="R282" s="15"/>
      <c r="S282" s="68"/>
      <c r="T282" s="68"/>
      <c r="U282" s="68"/>
    </row>
    <row r="283" spans="1:21" x14ac:dyDescent="0.25">
      <c r="A283" s="92"/>
      <c r="B283" s="89"/>
      <c r="C283" s="90"/>
      <c r="D283" s="91"/>
      <c r="E283" s="92"/>
      <c r="F283" s="93"/>
      <c r="G283" s="94"/>
      <c r="H283" s="105"/>
      <c r="I283" s="95"/>
      <c r="J283" s="95"/>
      <c r="L283" s="107"/>
      <c r="M283" s="108"/>
      <c r="N283" s="98"/>
      <c r="O283" s="19"/>
      <c r="P283" s="76"/>
      <c r="Q283" s="14"/>
      <c r="R283" s="15"/>
      <c r="S283" s="68"/>
      <c r="T283" s="68"/>
      <c r="U283" s="68"/>
    </row>
    <row r="284" spans="1:21" x14ac:dyDescent="0.25">
      <c r="A284" s="92"/>
      <c r="B284" s="89"/>
      <c r="C284" s="90"/>
      <c r="D284" s="91"/>
      <c r="E284" s="92"/>
      <c r="F284" s="93"/>
      <c r="G284" s="94"/>
      <c r="H284" s="105"/>
      <c r="I284" s="95"/>
      <c r="J284" s="95"/>
      <c r="L284" s="107"/>
      <c r="M284" s="108"/>
      <c r="N284" s="98"/>
      <c r="O284" s="19"/>
      <c r="P284" s="76"/>
      <c r="Q284" s="14"/>
      <c r="R284" s="15"/>
      <c r="S284" s="68"/>
      <c r="T284" s="68"/>
      <c r="U284" s="68"/>
    </row>
    <row r="285" spans="1:21" x14ac:dyDescent="0.25">
      <c r="A285" s="92"/>
      <c r="B285" s="89"/>
      <c r="C285" s="90"/>
      <c r="D285" s="91"/>
      <c r="E285" s="92"/>
      <c r="F285" s="93"/>
      <c r="G285" s="94"/>
      <c r="H285" s="105"/>
      <c r="I285" s="95"/>
      <c r="J285" s="95"/>
      <c r="L285" s="107"/>
      <c r="M285" s="108"/>
      <c r="N285" s="98"/>
      <c r="O285" s="19"/>
      <c r="P285" s="76"/>
      <c r="Q285" s="14"/>
      <c r="R285" s="15"/>
      <c r="S285" s="68"/>
      <c r="T285" s="68"/>
      <c r="U285" s="68"/>
    </row>
    <row r="286" spans="1:21" x14ac:dyDescent="0.25">
      <c r="A286" s="92"/>
      <c r="B286" s="89"/>
      <c r="C286" s="90"/>
      <c r="D286" s="91"/>
      <c r="E286" s="92"/>
      <c r="F286" s="93"/>
      <c r="G286" s="94"/>
      <c r="H286" s="105"/>
      <c r="I286" s="95"/>
      <c r="J286" s="95"/>
      <c r="L286" s="107"/>
      <c r="M286" s="108"/>
      <c r="N286" s="98"/>
      <c r="O286" s="19"/>
      <c r="P286" s="76"/>
      <c r="Q286" s="14"/>
      <c r="R286" s="15"/>
      <c r="S286" s="68"/>
      <c r="T286" s="68"/>
      <c r="U286" s="68"/>
    </row>
    <row r="287" spans="1:21" x14ac:dyDescent="0.25">
      <c r="A287" s="92"/>
      <c r="B287" s="89"/>
      <c r="C287" s="90"/>
      <c r="D287" s="91"/>
      <c r="E287" s="92"/>
      <c r="F287" s="93"/>
      <c r="G287" s="94"/>
      <c r="H287" s="105"/>
      <c r="I287" s="95"/>
      <c r="J287" s="95"/>
      <c r="L287" s="107"/>
      <c r="M287" s="108"/>
      <c r="N287" s="98"/>
      <c r="O287" s="19"/>
      <c r="P287" s="76"/>
      <c r="Q287" s="14"/>
      <c r="R287" s="15"/>
      <c r="S287" s="68"/>
      <c r="T287" s="68"/>
      <c r="U287" s="68"/>
    </row>
    <row r="288" spans="1:21" x14ac:dyDescent="0.25">
      <c r="A288" s="92"/>
      <c r="B288" s="89"/>
      <c r="C288" s="90"/>
      <c r="D288" s="91"/>
      <c r="E288" s="92"/>
      <c r="F288" s="93"/>
      <c r="G288" s="94"/>
      <c r="H288" s="105"/>
      <c r="I288" s="95"/>
      <c r="J288" s="95"/>
      <c r="L288" s="107"/>
      <c r="M288" s="108"/>
      <c r="N288" s="98"/>
      <c r="O288" s="19"/>
      <c r="P288" s="76"/>
      <c r="Q288" s="14"/>
      <c r="R288" s="15"/>
      <c r="S288" s="68"/>
      <c r="T288" s="68"/>
      <c r="U288" s="68"/>
    </row>
    <row r="289" spans="1:21" x14ac:dyDescent="0.25">
      <c r="A289" s="92"/>
      <c r="B289" s="89"/>
      <c r="C289" s="90"/>
      <c r="D289" s="91"/>
      <c r="E289" s="92"/>
      <c r="F289" s="93"/>
      <c r="G289" s="94"/>
      <c r="H289" s="105"/>
      <c r="I289" s="95"/>
      <c r="J289" s="95"/>
      <c r="L289" s="107"/>
      <c r="M289" s="108"/>
      <c r="N289" s="98"/>
      <c r="O289" s="19"/>
      <c r="P289" s="76"/>
      <c r="Q289" s="14"/>
      <c r="R289" s="15"/>
      <c r="S289" s="68"/>
      <c r="T289" s="68"/>
      <c r="U289" s="68"/>
    </row>
    <row r="290" spans="1:21" x14ac:dyDescent="0.25">
      <c r="A290" s="92"/>
      <c r="B290" s="89"/>
      <c r="C290" s="90"/>
      <c r="D290" s="91"/>
      <c r="E290" s="92"/>
      <c r="F290" s="93"/>
      <c r="G290" s="94"/>
      <c r="H290" s="105"/>
      <c r="I290" s="95"/>
      <c r="J290" s="95"/>
      <c r="L290" s="107"/>
      <c r="M290" s="108"/>
      <c r="N290" s="98"/>
      <c r="O290" s="19"/>
      <c r="P290" s="76"/>
      <c r="Q290" s="14"/>
      <c r="R290" s="15"/>
      <c r="S290" s="68"/>
      <c r="T290" s="68"/>
      <c r="U290" s="68"/>
    </row>
    <row r="291" spans="1:21" x14ac:dyDescent="0.25">
      <c r="A291" s="92"/>
      <c r="B291" s="89"/>
      <c r="C291" s="90"/>
      <c r="D291" s="91"/>
      <c r="E291" s="92"/>
      <c r="F291" s="93"/>
      <c r="G291" s="94"/>
      <c r="H291" s="105"/>
      <c r="I291" s="95"/>
      <c r="J291" s="95"/>
      <c r="L291" s="107"/>
      <c r="M291" s="108"/>
      <c r="N291" s="98"/>
      <c r="O291" s="19"/>
      <c r="P291" s="76"/>
      <c r="Q291" s="14"/>
      <c r="R291" s="15"/>
      <c r="S291" s="68"/>
      <c r="T291" s="68"/>
      <c r="U291" s="68"/>
    </row>
    <row r="292" spans="1:21" x14ac:dyDescent="0.25">
      <c r="A292" s="92"/>
      <c r="B292" s="89"/>
      <c r="C292" s="90"/>
      <c r="D292" s="91"/>
      <c r="E292" s="92"/>
      <c r="F292" s="93"/>
      <c r="G292" s="94"/>
      <c r="H292" s="105"/>
      <c r="I292" s="95"/>
      <c r="J292" s="95"/>
      <c r="L292" s="107"/>
      <c r="M292" s="108"/>
      <c r="N292" s="98"/>
      <c r="O292" s="19"/>
      <c r="P292" s="76"/>
      <c r="Q292" s="14"/>
      <c r="R292" s="15"/>
      <c r="S292" s="68"/>
      <c r="T292" s="68"/>
      <c r="U292" s="68"/>
    </row>
    <row r="293" spans="1:21" x14ac:dyDescent="0.25">
      <c r="A293" s="92"/>
      <c r="B293" s="89"/>
      <c r="C293" s="90"/>
      <c r="D293" s="91"/>
      <c r="E293" s="92"/>
      <c r="F293" s="93"/>
      <c r="G293" s="94"/>
      <c r="H293" s="105"/>
      <c r="I293" s="95"/>
      <c r="J293" s="95"/>
      <c r="L293" s="107"/>
      <c r="M293" s="108"/>
      <c r="N293" s="98"/>
      <c r="O293" s="19"/>
      <c r="P293" s="76"/>
      <c r="Q293" s="14"/>
      <c r="R293" s="15"/>
      <c r="S293" s="68"/>
      <c r="T293" s="68"/>
      <c r="U293" s="68"/>
    </row>
    <row r="294" spans="1:21" x14ac:dyDescent="0.25">
      <c r="A294" s="92"/>
      <c r="B294" s="89"/>
      <c r="C294" s="90"/>
      <c r="D294" s="91"/>
      <c r="E294" s="92"/>
      <c r="F294" s="93"/>
      <c r="G294" s="94"/>
      <c r="H294" s="105"/>
      <c r="I294" s="95"/>
      <c r="J294" s="95"/>
      <c r="L294" s="107"/>
      <c r="M294" s="108"/>
      <c r="N294" s="98"/>
      <c r="O294" s="19"/>
      <c r="P294" s="76"/>
      <c r="Q294" s="14"/>
      <c r="R294" s="15"/>
      <c r="S294" s="68"/>
      <c r="T294" s="68"/>
      <c r="U294" s="68"/>
    </row>
    <row r="295" spans="1:21" x14ac:dyDescent="0.25">
      <c r="A295" s="92"/>
      <c r="B295" s="89"/>
      <c r="C295" s="90"/>
      <c r="D295" s="91"/>
      <c r="E295" s="92"/>
      <c r="F295" s="93"/>
      <c r="G295" s="94"/>
      <c r="H295" s="105"/>
      <c r="I295" s="95"/>
      <c r="J295" s="95"/>
      <c r="L295" s="107"/>
      <c r="M295" s="108"/>
      <c r="N295" s="98"/>
      <c r="O295" s="19"/>
      <c r="P295" s="76"/>
      <c r="Q295" s="14"/>
      <c r="R295" s="15"/>
      <c r="S295" s="68"/>
      <c r="T295" s="68"/>
      <c r="U295" s="68"/>
    </row>
    <row r="296" spans="1:21" x14ac:dyDescent="0.25">
      <c r="A296" s="92"/>
      <c r="B296" s="89"/>
      <c r="C296" s="90"/>
      <c r="D296" s="91"/>
      <c r="E296" s="92"/>
      <c r="F296" s="93"/>
      <c r="G296" s="94"/>
      <c r="H296" s="105"/>
      <c r="I296" s="95"/>
      <c r="J296" s="95"/>
      <c r="L296" s="107"/>
      <c r="M296" s="108"/>
      <c r="N296" s="98"/>
      <c r="O296" s="19"/>
      <c r="P296" s="76"/>
      <c r="Q296" s="14"/>
      <c r="R296" s="15"/>
      <c r="S296" s="68"/>
      <c r="T296" s="68"/>
      <c r="U296" s="68"/>
    </row>
    <row r="297" spans="1:21" x14ac:dyDescent="0.25">
      <c r="A297" s="92"/>
      <c r="B297" s="89"/>
      <c r="C297" s="90"/>
      <c r="D297" s="91"/>
      <c r="E297" s="92"/>
      <c r="F297" s="93"/>
      <c r="G297" s="94"/>
      <c r="H297" s="105"/>
      <c r="I297" s="95"/>
      <c r="J297" s="95"/>
      <c r="L297" s="107"/>
      <c r="M297" s="108"/>
      <c r="N297" s="98"/>
      <c r="O297" s="19"/>
      <c r="P297" s="76"/>
      <c r="Q297" s="14"/>
      <c r="R297" s="15"/>
      <c r="S297" s="68"/>
      <c r="T297" s="68"/>
      <c r="U297" s="68"/>
    </row>
    <row r="298" spans="1:21" x14ac:dyDescent="0.25">
      <c r="A298" s="92"/>
      <c r="B298" s="89"/>
      <c r="C298" s="90"/>
      <c r="D298" s="91"/>
      <c r="E298" s="92"/>
      <c r="F298" s="93"/>
      <c r="G298" s="94"/>
      <c r="H298" s="105"/>
      <c r="I298" s="95"/>
      <c r="J298" s="95"/>
      <c r="L298" s="107"/>
      <c r="M298" s="108"/>
      <c r="N298" s="98"/>
      <c r="O298" s="19"/>
      <c r="P298" s="76"/>
      <c r="Q298" s="14"/>
      <c r="R298" s="15"/>
      <c r="S298" s="68"/>
      <c r="T298" s="68"/>
      <c r="U298" s="68"/>
    </row>
    <row r="299" spans="1:21" x14ac:dyDescent="0.25">
      <c r="A299" s="92"/>
      <c r="B299" s="89"/>
      <c r="C299" s="90"/>
      <c r="D299" s="91"/>
      <c r="E299" s="92"/>
      <c r="F299" s="93"/>
      <c r="G299" s="94"/>
      <c r="H299" s="105"/>
      <c r="I299" s="95"/>
      <c r="J299" s="95"/>
      <c r="L299" s="107"/>
      <c r="M299" s="108"/>
      <c r="N299" s="98"/>
      <c r="O299" s="19"/>
      <c r="P299" s="76"/>
      <c r="Q299" s="14"/>
      <c r="R299" s="15"/>
      <c r="S299" s="68"/>
      <c r="T299" s="68"/>
      <c r="U299" s="68"/>
    </row>
    <row r="300" spans="1:21" x14ac:dyDescent="0.25">
      <c r="A300" s="92"/>
      <c r="B300" s="89"/>
      <c r="C300" s="90"/>
      <c r="D300" s="91"/>
      <c r="E300" s="92"/>
      <c r="F300" s="93"/>
      <c r="G300" s="94"/>
      <c r="H300" s="105"/>
      <c r="I300" s="95"/>
      <c r="J300" s="95"/>
      <c r="L300" s="107"/>
      <c r="M300" s="108"/>
      <c r="N300" s="98"/>
      <c r="O300" s="19"/>
      <c r="P300" s="76"/>
      <c r="Q300" s="14"/>
      <c r="R300" s="15"/>
      <c r="S300" s="68"/>
      <c r="T300" s="68"/>
      <c r="U300" s="68"/>
    </row>
    <row r="301" spans="1:21" x14ac:dyDescent="0.25">
      <c r="A301" s="92"/>
      <c r="B301" s="89"/>
      <c r="C301" s="90"/>
      <c r="D301" s="91"/>
      <c r="E301" s="92"/>
      <c r="F301" s="93"/>
      <c r="G301" s="94"/>
      <c r="H301" s="105"/>
      <c r="I301" s="95"/>
      <c r="J301" s="95"/>
      <c r="L301" s="107"/>
      <c r="M301" s="108"/>
      <c r="N301" s="98"/>
      <c r="O301" s="19"/>
      <c r="P301" s="76"/>
      <c r="Q301" s="14"/>
      <c r="R301" s="15"/>
      <c r="S301" s="68"/>
      <c r="T301" s="68"/>
      <c r="U301" s="68"/>
    </row>
    <row r="302" spans="1:21" x14ac:dyDescent="0.25">
      <c r="A302" s="92"/>
      <c r="B302" s="89"/>
      <c r="C302" s="90"/>
      <c r="D302" s="91"/>
      <c r="E302" s="92"/>
      <c r="F302" s="93"/>
      <c r="G302" s="94"/>
      <c r="H302" s="105"/>
      <c r="I302" s="95"/>
      <c r="J302" s="95"/>
      <c r="L302" s="107"/>
      <c r="M302" s="108"/>
      <c r="N302" s="98"/>
      <c r="O302" s="19"/>
      <c r="P302" s="76"/>
      <c r="Q302" s="14"/>
      <c r="R302" s="15"/>
      <c r="S302" s="68"/>
      <c r="T302" s="68"/>
      <c r="U302" s="68"/>
    </row>
    <row r="303" spans="1:21" x14ac:dyDescent="0.25">
      <c r="A303" s="92"/>
      <c r="B303" s="89"/>
      <c r="C303" s="90"/>
      <c r="D303" s="91"/>
      <c r="E303" s="92"/>
      <c r="F303" s="93"/>
      <c r="G303" s="94"/>
      <c r="H303" s="105"/>
      <c r="I303" s="95"/>
      <c r="J303" s="95"/>
      <c r="L303" s="107"/>
      <c r="M303" s="108"/>
      <c r="N303" s="98"/>
      <c r="O303" s="19"/>
      <c r="P303" s="76"/>
      <c r="Q303" s="14"/>
      <c r="R303" s="15"/>
      <c r="S303" s="68"/>
      <c r="T303" s="68"/>
      <c r="U303" s="68"/>
    </row>
    <row r="304" spans="1:21" x14ac:dyDescent="0.25">
      <c r="A304" s="92"/>
      <c r="B304" s="89"/>
      <c r="C304" s="90"/>
      <c r="D304" s="91"/>
      <c r="E304" s="92"/>
      <c r="F304" s="93"/>
      <c r="G304" s="94"/>
      <c r="H304" s="105"/>
      <c r="I304" s="95"/>
      <c r="J304" s="95"/>
      <c r="L304" s="107"/>
      <c r="M304" s="108"/>
      <c r="N304" s="98"/>
      <c r="O304" s="19"/>
      <c r="P304" s="76"/>
      <c r="Q304" s="14"/>
      <c r="R304" s="15"/>
      <c r="S304" s="68"/>
      <c r="T304" s="68"/>
      <c r="U304" s="68"/>
    </row>
    <row r="305" spans="1:21" x14ac:dyDescent="0.25">
      <c r="A305" s="92"/>
      <c r="B305" s="89"/>
      <c r="C305" s="90"/>
      <c r="D305" s="91"/>
      <c r="E305" s="92"/>
      <c r="F305" s="93"/>
      <c r="G305" s="94"/>
      <c r="H305" s="105"/>
      <c r="I305" s="95"/>
      <c r="J305" s="95"/>
      <c r="L305" s="107"/>
      <c r="M305" s="108"/>
      <c r="N305" s="98"/>
      <c r="O305" s="19"/>
      <c r="P305" s="76"/>
      <c r="Q305" s="14"/>
      <c r="R305" s="15"/>
      <c r="S305" s="68"/>
      <c r="T305" s="68"/>
      <c r="U305" s="68"/>
    </row>
    <row r="306" spans="1:21" x14ac:dyDescent="0.25">
      <c r="A306" s="92"/>
      <c r="B306" s="89"/>
      <c r="C306" s="90"/>
      <c r="D306" s="91"/>
      <c r="E306" s="92"/>
      <c r="F306" s="93"/>
      <c r="G306" s="94"/>
      <c r="H306" s="105"/>
      <c r="I306" s="95"/>
      <c r="J306" s="95"/>
      <c r="L306" s="107"/>
      <c r="M306" s="108"/>
      <c r="N306" s="98"/>
      <c r="O306" s="19"/>
      <c r="P306" s="76"/>
      <c r="Q306" s="14"/>
      <c r="R306" s="15"/>
      <c r="S306" s="68"/>
      <c r="T306" s="68"/>
      <c r="U306" s="68"/>
    </row>
    <row r="307" spans="1:21" x14ac:dyDescent="0.25">
      <c r="A307" s="92"/>
      <c r="B307" s="89"/>
      <c r="C307" s="90"/>
      <c r="D307" s="91"/>
      <c r="E307" s="92"/>
      <c r="F307" s="93"/>
      <c r="G307" s="94"/>
      <c r="H307" s="105"/>
      <c r="I307" s="95"/>
      <c r="J307" s="95"/>
      <c r="L307" s="107"/>
      <c r="M307" s="108"/>
      <c r="N307" s="98"/>
      <c r="O307" s="19"/>
      <c r="P307" s="76"/>
      <c r="Q307" s="14"/>
      <c r="R307" s="15"/>
      <c r="S307" s="68"/>
      <c r="T307" s="68"/>
      <c r="U307" s="68"/>
    </row>
    <row r="308" spans="1:21" x14ac:dyDescent="0.25">
      <c r="A308" s="92"/>
      <c r="B308" s="89"/>
      <c r="C308" s="90"/>
      <c r="D308" s="91"/>
      <c r="E308" s="92"/>
      <c r="F308" s="93"/>
      <c r="G308" s="94"/>
      <c r="H308" s="105"/>
      <c r="I308" s="95"/>
      <c r="J308" s="95"/>
      <c r="L308" s="107"/>
      <c r="M308" s="108"/>
      <c r="N308" s="98"/>
      <c r="O308" s="19"/>
      <c r="P308" s="76"/>
      <c r="Q308" s="14"/>
      <c r="R308" s="15"/>
      <c r="S308" s="68"/>
      <c r="T308" s="68"/>
      <c r="U308" s="68"/>
    </row>
    <row r="309" spans="1:21" x14ac:dyDescent="0.25">
      <c r="A309" s="92"/>
      <c r="B309" s="89"/>
      <c r="C309" s="90"/>
      <c r="D309" s="91"/>
      <c r="E309" s="92"/>
      <c r="F309" s="93"/>
      <c r="G309" s="94"/>
      <c r="H309" s="105"/>
      <c r="I309" s="95"/>
      <c r="J309" s="95"/>
      <c r="L309" s="107"/>
      <c r="M309" s="108"/>
      <c r="N309" s="98"/>
      <c r="O309" s="19"/>
      <c r="P309" s="76"/>
      <c r="Q309" s="14"/>
      <c r="R309" s="15"/>
      <c r="S309" s="68"/>
      <c r="T309" s="68"/>
      <c r="U309" s="68"/>
    </row>
    <row r="310" spans="1:21" x14ac:dyDescent="0.25">
      <c r="A310" s="92"/>
      <c r="B310" s="89"/>
      <c r="C310" s="90"/>
      <c r="D310" s="91"/>
      <c r="E310" s="92"/>
      <c r="F310" s="93"/>
      <c r="G310" s="94"/>
      <c r="H310" s="105"/>
      <c r="I310" s="95"/>
      <c r="J310" s="95"/>
      <c r="L310" s="107"/>
      <c r="M310" s="108"/>
      <c r="N310" s="98"/>
      <c r="O310" s="19"/>
      <c r="P310" s="76"/>
      <c r="Q310" s="14"/>
      <c r="R310" s="15"/>
      <c r="S310" s="68"/>
      <c r="T310" s="68"/>
      <c r="U310" s="68"/>
    </row>
    <row r="311" spans="1:21" x14ac:dyDescent="0.25">
      <c r="A311" s="92"/>
      <c r="B311" s="89"/>
      <c r="C311" s="90"/>
      <c r="D311" s="91"/>
      <c r="E311" s="92"/>
      <c r="F311" s="93"/>
      <c r="G311" s="94"/>
      <c r="H311" s="105"/>
      <c r="I311" s="95"/>
      <c r="J311" s="95"/>
      <c r="L311" s="107"/>
      <c r="M311" s="108"/>
      <c r="N311" s="98"/>
      <c r="O311" s="19"/>
      <c r="P311" s="76"/>
      <c r="Q311" s="14"/>
      <c r="R311" s="15"/>
      <c r="S311" s="68"/>
      <c r="T311" s="68"/>
      <c r="U311" s="68"/>
    </row>
    <row r="312" spans="1:21" x14ac:dyDescent="0.25">
      <c r="A312" s="92"/>
      <c r="B312" s="89"/>
      <c r="C312" s="90"/>
      <c r="D312" s="91"/>
      <c r="E312" s="92"/>
      <c r="F312" s="93"/>
      <c r="G312" s="94"/>
      <c r="H312" s="105"/>
      <c r="I312" s="95"/>
      <c r="J312" s="95"/>
      <c r="L312" s="107"/>
      <c r="M312" s="108"/>
      <c r="N312" s="98"/>
      <c r="O312" s="19"/>
      <c r="P312" s="76"/>
      <c r="Q312" s="14"/>
      <c r="R312" s="15"/>
      <c r="S312" s="68"/>
      <c r="T312" s="68"/>
      <c r="U312" s="68"/>
    </row>
    <row r="313" spans="1:21" x14ac:dyDescent="0.25">
      <c r="A313" s="92"/>
      <c r="B313" s="89"/>
      <c r="C313" s="90"/>
      <c r="D313" s="91"/>
      <c r="E313" s="92"/>
      <c r="F313" s="93"/>
      <c r="G313" s="94"/>
      <c r="H313" s="105"/>
      <c r="I313" s="95"/>
      <c r="J313" s="95"/>
      <c r="L313" s="107"/>
      <c r="M313" s="108"/>
      <c r="N313" s="98"/>
      <c r="O313" s="19"/>
      <c r="P313" s="76"/>
      <c r="Q313" s="14"/>
      <c r="R313" s="15"/>
      <c r="S313" s="68"/>
      <c r="T313" s="68"/>
      <c r="U313" s="68"/>
    </row>
    <row r="314" spans="1:21" x14ac:dyDescent="0.25">
      <c r="A314" s="92"/>
      <c r="B314" s="89"/>
      <c r="C314" s="90"/>
      <c r="D314" s="91"/>
      <c r="E314" s="92"/>
      <c r="F314" s="93"/>
      <c r="G314" s="94"/>
      <c r="H314" s="105"/>
      <c r="I314" s="95"/>
      <c r="J314" s="95"/>
      <c r="L314" s="107"/>
      <c r="M314" s="108"/>
      <c r="N314" s="98"/>
      <c r="O314" s="19"/>
      <c r="P314" s="76"/>
      <c r="Q314" s="14"/>
      <c r="R314" s="15"/>
      <c r="S314" s="68"/>
      <c r="T314" s="68"/>
      <c r="U314" s="68"/>
    </row>
    <row r="315" spans="1:21" x14ac:dyDescent="0.25">
      <c r="A315" s="92"/>
      <c r="B315" s="89"/>
      <c r="C315" s="90"/>
      <c r="D315" s="91"/>
      <c r="E315" s="92"/>
      <c r="F315" s="93"/>
      <c r="G315" s="94"/>
      <c r="H315" s="105"/>
      <c r="I315" s="95"/>
      <c r="J315" s="95"/>
      <c r="L315" s="107"/>
      <c r="M315" s="108"/>
      <c r="N315" s="98"/>
      <c r="O315" s="19"/>
      <c r="P315" s="76"/>
      <c r="Q315" s="14"/>
      <c r="R315" s="15"/>
      <c r="S315" s="68"/>
      <c r="T315" s="68"/>
      <c r="U315" s="68"/>
    </row>
    <row r="316" spans="1:21" x14ac:dyDescent="0.25">
      <c r="A316" s="92"/>
      <c r="B316" s="89"/>
      <c r="C316" s="90"/>
      <c r="D316" s="91"/>
      <c r="E316" s="92"/>
      <c r="F316" s="93"/>
      <c r="G316" s="94"/>
      <c r="H316" s="105"/>
      <c r="I316" s="95"/>
      <c r="J316" s="95"/>
      <c r="L316" s="107"/>
      <c r="M316" s="108"/>
      <c r="N316" s="98"/>
      <c r="O316" s="19"/>
      <c r="P316" s="76"/>
      <c r="Q316" s="14"/>
      <c r="R316" s="15"/>
      <c r="S316" s="68"/>
      <c r="T316" s="68"/>
      <c r="U316" s="68"/>
    </row>
    <row r="317" spans="1:21" x14ac:dyDescent="0.25">
      <c r="A317" s="92"/>
      <c r="B317" s="89"/>
      <c r="C317" s="90"/>
      <c r="D317" s="91"/>
      <c r="E317" s="92"/>
      <c r="F317" s="93"/>
      <c r="G317" s="94"/>
      <c r="H317" s="105"/>
      <c r="I317" s="95"/>
      <c r="J317" s="95"/>
      <c r="L317" s="107"/>
      <c r="M317" s="108"/>
      <c r="N317" s="98"/>
      <c r="O317" s="19"/>
      <c r="P317" s="76"/>
      <c r="Q317" s="14"/>
      <c r="R317" s="15"/>
      <c r="S317" s="68"/>
      <c r="T317" s="68"/>
      <c r="U317" s="68"/>
    </row>
    <row r="318" spans="1:21" x14ac:dyDescent="0.25">
      <c r="A318" s="92"/>
      <c r="B318" s="89"/>
      <c r="C318" s="90"/>
      <c r="D318" s="91"/>
      <c r="E318" s="92"/>
      <c r="F318" s="93"/>
      <c r="G318" s="94"/>
      <c r="H318" s="105"/>
      <c r="I318" s="95"/>
      <c r="J318" s="95"/>
      <c r="L318" s="107"/>
      <c r="M318" s="108"/>
      <c r="N318" s="98"/>
      <c r="O318" s="19"/>
      <c r="P318" s="76"/>
      <c r="Q318" s="14"/>
      <c r="R318" s="15"/>
      <c r="S318" s="68"/>
      <c r="T318" s="68"/>
      <c r="U318" s="68"/>
    </row>
    <row r="319" spans="1:21" x14ac:dyDescent="0.25">
      <c r="A319" s="92"/>
      <c r="B319" s="89"/>
      <c r="C319" s="90"/>
      <c r="D319" s="91"/>
      <c r="E319" s="92"/>
      <c r="F319" s="93"/>
      <c r="G319" s="94"/>
      <c r="H319" s="105"/>
      <c r="I319" s="95"/>
      <c r="J319" s="95"/>
      <c r="L319" s="107"/>
      <c r="M319" s="108"/>
      <c r="N319" s="98"/>
      <c r="O319" s="19"/>
      <c r="P319" s="76"/>
      <c r="Q319" s="14"/>
      <c r="R319" s="15"/>
      <c r="S319" s="68"/>
      <c r="T319" s="68"/>
      <c r="U319" s="68"/>
    </row>
    <row r="320" spans="1:21" x14ac:dyDescent="0.25">
      <c r="A320" s="92"/>
      <c r="B320" s="89"/>
      <c r="C320" s="90"/>
      <c r="D320" s="91"/>
      <c r="E320" s="92"/>
      <c r="F320" s="93"/>
      <c r="G320" s="94"/>
      <c r="H320" s="105"/>
      <c r="I320" s="95"/>
      <c r="J320" s="95"/>
      <c r="L320" s="107"/>
      <c r="M320" s="108"/>
      <c r="N320" s="98"/>
      <c r="O320" s="19"/>
      <c r="P320" s="76"/>
      <c r="Q320" s="14"/>
      <c r="R320" s="15"/>
      <c r="S320" s="68"/>
      <c r="T320" s="68"/>
      <c r="U320" s="68"/>
    </row>
    <row r="321" spans="1:21" x14ac:dyDescent="0.25">
      <c r="A321" s="92"/>
      <c r="B321" s="89"/>
      <c r="C321" s="90"/>
      <c r="D321" s="91"/>
      <c r="E321" s="92"/>
      <c r="F321" s="93"/>
      <c r="G321" s="94"/>
      <c r="H321" s="105"/>
      <c r="I321" s="95"/>
      <c r="J321" s="95"/>
      <c r="L321" s="107"/>
      <c r="M321" s="108"/>
      <c r="N321" s="98"/>
      <c r="O321" s="19"/>
      <c r="P321" s="76"/>
      <c r="Q321" s="14"/>
      <c r="R321" s="15"/>
      <c r="S321" s="68"/>
      <c r="T321" s="68"/>
      <c r="U321" s="68"/>
    </row>
    <row r="322" spans="1:21" x14ac:dyDescent="0.25">
      <c r="A322" s="92"/>
      <c r="B322" s="89"/>
      <c r="C322" s="90"/>
      <c r="D322" s="91"/>
      <c r="E322" s="92"/>
      <c r="F322" s="93"/>
      <c r="G322" s="94"/>
      <c r="H322" s="105"/>
      <c r="I322" s="95"/>
      <c r="J322" s="95"/>
      <c r="L322" s="107"/>
      <c r="M322" s="108"/>
      <c r="N322" s="98"/>
      <c r="O322" s="19"/>
      <c r="P322" s="76"/>
      <c r="Q322" s="14"/>
      <c r="R322" s="15"/>
      <c r="S322" s="68"/>
      <c r="T322" s="68"/>
      <c r="U322" s="68"/>
    </row>
    <row r="323" spans="1:21" x14ac:dyDescent="0.25">
      <c r="A323" s="92"/>
      <c r="B323" s="89"/>
      <c r="C323" s="90"/>
      <c r="D323" s="91"/>
      <c r="E323" s="92"/>
      <c r="F323" s="93"/>
      <c r="G323" s="94"/>
      <c r="H323" s="105"/>
      <c r="I323" s="95"/>
      <c r="J323" s="95"/>
      <c r="L323" s="107"/>
      <c r="M323" s="108"/>
      <c r="N323" s="98"/>
      <c r="O323" s="19"/>
      <c r="P323" s="76"/>
      <c r="Q323" s="14"/>
      <c r="R323" s="15"/>
      <c r="S323" s="68"/>
      <c r="T323" s="68"/>
      <c r="U323" s="68"/>
    </row>
    <row r="324" spans="1:21" x14ac:dyDescent="0.25">
      <c r="A324" s="92"/>
      <c r="B324" s="89"/>
      <c r="C324" s="90"/>
      <c r="D324" s="91"/>
      <c r="E324" s="92"/>
      <c r="F324" s="93"/>
      <c r="G324" s="94"/>
      <c r="H324" s="105"/>
      <c r="I324" s="95"/>
      <c r="J324" s="95"/>
      <c r="L324" s="107"/>
      <c r="M324" s="108"/>
      <c r="N324" s="98"/>
      <c r="O324" s="19"/>
      <c r="P324" s="76"/>
      <c r="Q324" s="14"/>
      <c r="R324" s="15"/>
      <c r="S324" s="68"/>
      <c r="T324" s="68"/>
      <c r="U324" s="68"/>
    </row>
    <row r="325" spans="1:21" x14ac:dyDescent="0.25">
      <c r="A325" s="92"/>
      <c r="B325" s="89"/>
      <c r="C325" s="90"/>
      <c r="D325" s="91"/>
      <c r="E325" s="92"/>
      <c r="F325" s="93"/>
      <c r="G325" s="94"/>
      <c r="H325" s="105"/>
      <c r="I325" s="95"/>
      <c r="J325" s="95"/>
      <c r="L325" s="107"/>
      <c r="M325" s="108"/>
      <c r="N325" s="98"/>
      <c r="O325" s="19"/>
      <c r="P325" s="76"/>
      <c r="Q325" s="14"/>
      <c r="R325" s="15"/>
      <c r="S325" s="68"/>
      <c r="T325" s="68"/>
      <c r="U325" s="68"/>
    </row>
    <row r="326" spans="1:21" x14ac:dyDescent="0.25">
      <c r="A326" s="92"/>
      <c r="B326" s="89"/>
      <c r="C326" s="90"/>
      <c r="D326" s="91"/>
      <c r="E326" s="92"/>
      <c r="F326" s="93"/>
      <c r="G326" s="94"/>
      <c r="H326" s="105"/>
      <c r="I326" s="95"/>
      <c r="J326" s="95"/>
      <c r="L326" s="107"/>
      <c r="M326" s="108"/>
      <c r="N326" s="98"/>
      <c r="O326" s="19"/>
      <c r="P326" s="76"/>
      <c r="Q326" s="14"/>
      <c r="R326" s="15"/>
      <c r="S326" s="68"/>
      <c r="T326" s="68"/>
      <c r="U326" s="68"/>
    </row>
    <row r="327" spans="1:21" x14ac:dyDescent="0.25">
      <c r="A327" s="92"/>
      <c r="B327" s="89"/>
      <c r="C327" s="90"/>
      <c r="D327" s="91"/>
      <c r="E327" s="92"/>
      <c r="F327" s="93"/>
      <c r="G327" s="94"/>
      <c r="H327" s="105"/>
      <c r="I327" s="95"/>
      <c r="J327" s="95"/>
      <c r="L327" s="107"/>
      <c r="M327" s="108"/>
      <c r="N327" s="98"/>
      <c r="O327" s="19"/>
      <c r="P327" s="76"/>
      <c r="Q327" s="14"/>
      <c r="R327" s="15"/>
      <c r="S327" s="68"/>
      <c r="T327" s="68"/>
      <c r="U327" s="68"/>
    </row>
    <row r="328" spans="1:21" x14ac:dyDescent="0.25">
      <c r="A328" s="92"/>
      <c r="B328" s="89"/>
      <c r="C328" s="90"/>
      <c r="D328" s="91"/>
      <c r="E328" s="92"/>
      <c r="F328" s="93"/>
      <c r="G328" s="94"/>
      <c r="H328" s="105"/>
      <c r="I328" s="95"/>
      <c r="J328" s="95"/>
      <c r="L328" s="107"/>
      <c r="M328" s="108"/>
      <c r="N328" s="98"/>
      <c r="O328" s="19"/>
      <c r="P328" s="76"/>
      <c r="Q328" s="14"/>
      <c r="R328" s="15"/>
      <c r="S328" s="68"/>
      <c r="T328" s="68"/>
      <c r="U328" s="68"/>
    </row>
    <row r="329" spans="1:21" x14ac:dyDescent="0.25">
      <c r="A329" s="92"/>
      <c r="B329" s="89"/>
      <c r="C329" s="90"/>
      <c r="D329" s="91"/>
      <c r="E329" s="92"/>
      <c r="F329" s="93"/>
      <c r="G329" s="94"/>
      <c r="H329" s="105"/>
      <c r="I329" s="95"/>
      <c r="J329" s="95"/>
      <c r="L329" s="107"/>
      <c r="M329" s="108"/>
      <c r="N329" s="98"/>
      <c r="O329" s="19"/>
      <c r="P329" s="76"/>
      <c r="Q329" s="14"/>
      <c r="R329" s="15"/>
      <c r="S329" s="68"/>
      <c r="T329" s="68"/>
      <c r="U329" s="68"/>
    </row>
    <row r="330" spans="1:21" x14ac:dyDescent="0.25">
      <c r="A330" s="92"/>
      <c r="B330" s="89"/>
      <c r="C330" s="90"/>
      <c r="D330" s="91"/>
      <c r="E330" s="92"/>
      <c r="F330" s="93"/>
      <c r="G330" s="94"/>
      <c r="H330" s="105"/>
      <c r="I330" s="95"/>
      <c r="J330" s="95"/>
      <c r="L330" s="107"/>
      <c r="M330" s="108"/>
      <c r="N330" s="98"/>
      <c r="O330" s="19"/>
      <c r="P330" s="76"/>
      <c r="Q330" s="14"/>
      <c r="R330" s="15"/>
      <c r="S330" s="68"/>
      <c r="T330" s="68"/>
      <c r="U330" s="68"/>
    </row>
    <row r="331" spans="1:21" x14ac:dyDescent="0.25">
      <c r="A331" s="92"/>
      <c r="B331" s="89"/>
      <c r="C331" s="90"/>
      <c r="D331" s="91"/>
      <c r="E331" s="92"/>
      <c r="F331" s="93"/>
      <c r="G331" s="94"/>
      <c r="H331" s="105"/>
      <c r="I331" s="95"/>
      <c r="J331" s="95"/>
      <c r="L331" s="107"/>
      <c r="M331" s="108"/>
      <c r="N331" s="98"/>
      <c r="O331" s="19"/>
      <c r="P331" s="76"/>
      <c r="Q331" s="14"/>
      <c r="R331" s="15"/>
      <c r="S331" s="68"/>
      <c r="T331" s="68"/>
      <c r="U331" s="68"/>
    </row>
    <row r="332" spans="1:21" x14ac:dyDescent="0.25">
      <c r="A332" s="92"/>
      <c r="B332" s="89"/>
      <c r="C332" s="90"/>
      <c r="D332" s="91"/>
      <c r="E332" s="92"/>
      <c r="F332" s="93"/>
      <c r="G332" s="94"/>
      <c r="H332" s="105"/>
      <c r="I332" s="95"/>
      <c r="J332" s="95"/>
      <c r="L332" s="107"/>
      <c r="M332" s="108"/>
      <c r="N332" s="98"/>
      <c r="O332" s="19"/>
      <c r="P332" s="76"/>
      <c r="Q332" s="14"/>
      <c r="R332" s="15"/>
      <c r="S332" s="68"/>
      <c r="T332" s="68"/>
      <c r="U332" s="68"/>
    </row>
    <row r="333" spans="1:21" x14ac:dyDescent="0.25">
      <c r="A333" s="92"/>
      <c r="B333" s="89"/>
      <c r="C333" s="90"/>
      <c r="D333" s="91"/>
      <c r="E333" s="92"/>
      <c r="F333" s="93"/>
      <c r="G333" s="94"/>
      <c r="H333" s="105"/>
      <c r="I333" s="95"/>
      <c r="J333" s="95"/>
      <c r="L333" s="107"/>
      <c r="M333" s="108"/>
      <c r="N333" s="98"/>
      <c r="O333" s="19"/>
      <c r="P333" s="76"/>
      <c r="Q333" s="14"/>
      <c r="R333" s="15"/>
      <c r="S333" s="68"/>
      <c r="T333" s="68"/>
      <c r="U333" s="68"/>
    </row>
    <row r="334" spans="1:21" x14ac:dyDescent="0.25">
      <c r="A334" s="92"/>
      <c r="B334" s="89"/>
      <c r="C334" s="90"/>
      <c r="D334" s="91"/>
      <c r="E334" s="92"/>
      <c r="F334" s="93"/>
      <c r="G334" s="94"/>
      <c r="H334" s="105"/>
      <c r="I334" s="95"/>
      <c r="J334" s="95"/>
      <c r="L334" s="107"/>
      <c r="M334" s="108"/>
      <c r="N334" s="98"/>
      <c r="O334" s="19"/>
      <c r="P334" s="76"/>
      <c r="Q334" s="14"/>
      <c r="R334" s="15"/>
      <c r="S334" s="68"/>
      <c r="T334" s="68"/>
      <c r="U334" s="68"/>
    </row>
    <row r="335" spans="1:21" x14ac:dyDescent="0.25">
      <c r="A335" s="92"/>
      <c r="B335" s="89"/>
      <c r="C335" s="90"/>
      <c r="D335" s="91"/>
      <c r="E335" s="92"/>
      <c r="F335" s="93"/>
      <c r="G335" s="94"/>
      <c r="H335" s="105"/>
      <c r="I335" s="95"/>
      <c r="J335" s="95"/>
      <c r="L335" s="107"/>
      <c r="M335" s="108"/>
      <c r="N335" s="98"/>
      <c r="O335" s="19"/>
      <c r="P335" s="76"/>
      <c r="Q335" s="14"/>
      <c r="R335" s="15"/>
      <c r="S335" s="68"/>
      <c r="T335" s="68"/>
      <c r="U335" s="68"/>
    </row>
    <row r="336" spans="1:21" x14ac:dyDescent="0.25">
      <c r="A336" s="92"/>
      <c r="B336" s="89"/>
      <c r="C336" s="90"/>
      <c r="D336" s="91"/>
      <c r="E336" s="92"/>
      <c r="F336" s="93"/>
      <c r="G336" s="94"/>
      <c r="H336" s="105"/>
      <c r="I336" s="95"/>
      <c r="J336" s="95"/>
      <c r="L336" s="107"/>
      <c r="M336" s="108"/>
      <c r="N336" s="98"/>
      <c r="O336" s="19"/>
      <c r="P336" s="76"/>
      <c r="Q336" s="14"/>
      <c r="R336" s="15"/>
      <c r="S336" s="68"/>
      <c r="T336" s="68"/>
      <c r="U336" s="68"/>
    </row>
    <row r="337" spans="1:21" x14ac:dyDescent="0.25">
      <c r="A337" s="92"/>
      <c r="B337" s="89"/>
      <c r="C337" s="90"/>
      <c r="D337" s="91"/>
      <c r="E337" s="92"/>
      <c r="F337" s="93"/>
      <c r="G337" s="94"/>
      <c r="H337" s="105"/>
      <c r="I337" s="95"/>
      <c r="J337" s="95"/>
      <c r="L337" s="107"/>
      <c r="M337" s="108"/>
      <c r="N337" s="98"/>
      <c r="O337" s="19"/>
      <c r="P337" s="76"/>
      <c r="Q337" s="14"/>
      <c r="R337" s="15"/>
      <c r="S337" s="68"/>
      <c r="T337" s="68"/>
      <c r="U337" s="68"/>
    </row>
    <row r="338" spans="1:21" x14ac:dyDescent="0.25">
      <c r="A338" s="92"/>
      <c r="B338" s="89"/>
      <c r="C338" s="90"/>
      <c r="D338" s="91"/>
      <c r="E338" s="92"/>
      <c r="F338" s="93"/>
      <c r="G338" s="94"/>
      <c r="H338" s="105"/>
      <c r="I338" s="95"/>
      <c r="J338" s="95"/>
      <c r="L338" s="107"/>
      <c r="M338" s="108"/>
      <c r="N338" s="98"/>
      <c r="O338" s="19"/>
      <c r="P338" s="76"/>
      <c r="Q338" s="14"/>
      <c r="R338" s="15"/>
      <c r="S338" s="68"/>
      <c r="T338" s="68"/>
      <c r="U338" s="68"/>
    </row>
    <row r="339" spans="1:21" x14ac:dyDescent="0.25">
      <c r="A339" s="92"/>
      <c r="B339" s="89"/>
      <c r="C339" s="90"/>
      <c r="D339" s="91"/>
      <c r="E339" s="92"/>
      <c r="F339" s="93"/>
      <c r="G339" s="94"/>
      <c r="H339" s="105"/>
      <c r="I339" s="95"/>
      <c r="J339" s="95"/>
      <c r="L339" s="107"/>
      <c r="M339" s="108"/>
      <c r="N339" s="98"/>
      <c r="O339" s="19"/>
      <c r="P339" s="76"/>
      <c r="Q339" s="14"/>
      <c r="R339" s="15"/>
      <c r="S339" s="68"/>
      <c r="T339" s="68"/>
      <c r="U339" s="68"/>
    </row>
    <row r="340" spans="1:21" x14ac:dyDescent="0.25">
      <c r="A340" s="92"/>
      <c r="B340" s="89"/>
      <c r="C340" s="90"/>
      <c r="D340" s="91"/>
      <c r="E340" s="92"/>
      <c r="F340" s="93"/>
      <c r="G340" s="94"/>
      <c r="H340" s="105"/>
      <c r="I340" s="95"/>
      <c r="J340" s="95"/>
      <c r="L340" s="107"/>
      <c r="M340" s="108"/>
      <c r="N340" s="98"/>
      <c r="O340" s="19"/>
      <c r="P340" s="76"/>
      <c r="Q340" s="14"/>
      <c r="R340" s="15"/>
      <c r="S340" s="68"/>
      <c r="T340" s="68"/>
      <c r="U340" s="68"/>
    </row>
    <row r="341" spans="1:21" x14ac:dyDescent="0.25">
      <c r="A341" s="92"/>
      <c r="B341" s="89"/>
      <c r="C341" s="90"/>
      <c r="D341" s="91"/>
      <c r="E341" s="92"/>
      <c r="F341" s="93"/>
      <c r="G341" s="94"/>
      <c r="H341" s="105"/>
      <c r="I341" s="95"/>
      <c r="J341" s="95"/>
      <c r="L341" s="107"/>
      <c r="M341" s="108"/>
      <c r="N341" s="98"/>
      <c r="O341" s="19"/>
      <c r="P341" s="76"/>
      <c r="Q341" s="14"/>
      <c r="R341" s="15"/>
      <c r="S341" s="68"/>
      <c r="T341" s="68"/>
      <c r="U341" s="68"/>
    </row>
    <row r="342" spans="1:21" x14ac:dyDescent="0.25">
      <c r="A342" s="92"/>
      <c r="B342" s="89"/>
      <c r="C342" s="90"/>
      <c r="D342" s="91"/>
      <c r="E342" s="92"/>
      <c r="F342" s="93"/>
      <c r="G342" s="94"/>
      <c r="H342" s="105"/>
      <c r="I342" s="95"/>
      <c r="J342" s="95"/>
      <c r="L342" s="107"/>
      <c r="M342" s="108"/>
      <c r="N342" s="98"/>
      <c r="O342" s="19"/>
      <c r="P342" s="76"/>
      <c r="Q342" s="14"/>
      <c r="R342" s="15"/>
      <c r="S342" s="68"/>
      <c r="T342" s="68"/>
      <c r="U342" s="68"/>
    </row>
    <row r="343" spans="1:21" x14ac:dyDescent="0.25">
      <c r="A343" s="92"/>
      <c r="B343" s="89"/>
      <c r="C343" s="90"/>
      <c r="D343" s="91"/>
      <c r="E343" s="92"/>
      <c r="F343" s="93"/>
      <c r="G343" s="94"/>
      <c r="H343" s="105"/>
      <c r="I343" s="95"/>
      <c r="J343" s="95"/>
      <c r="L343" s="107"/>
      <c r="M343" s="108"/>
      <c r="N343" s="98"/>
      <c r="O343" s="19"/>
      <c r="P343" s="76"/>
      <c r="Q343" s="14"/>
      <c r="R343" s="15"/>
      <c r="S343" s="68"/>
      <c r="T343" s="68"/>
      <c r="U343" s="68"/>
    </row>
    <row r="344" spans="1:21" x14ac:dyDescent="0.25">
      <c r="A344" s="92"/>
      <c r="B344" s="89"/>
      <c r="C344" s="90"/>
      <c r="D344" s="91"/>
      <c r="E344" s="92"/>
      <c r="F344" s="93"/>
      <c r="G344" s="94"/>
      <c r="H344" s="105"/>
      <c r="I344" s="95"/>
      <c r="J344" s="95"/>
      <c r="L344" s="107"/>
      <c r="M344" s="108"/>
      <c r="N344" s="98"/>
      <c r="O344" s="19"/>
      <c r="P344" s="76"/>
      <c r="Q344" s="14"/>
      <c r="R344" s="15"/>
      <c r="S344" s="68"/>
      <c r="T344" s="68"/>
      <c r="U344" s="68"/>
    </row>
    <row r="345" spans="1:21" x14ac:dyDescent="0.25">
      <c r="A345" s="92"/>
      <c r="B345" s="89"/>
      <c r="C345" s="90"/>
      <c r="D345" s="91"/>
      <c r="E345" s="92"/>
      <c r="F345" s="93"/>
      <c r="G345" s="94"/>
      <c r="H345" s="105"/>
      <c r="I345" s="95"/>
      <c r="J345" s="95"/>
      <c r="L345" s="107"/>
      <c r="M345" s="108"/>
      <c r="N345" s="98"/>
      <c r="O345" s="19"/>
      <c r="P345" s="76"/>
      <c r="Q345" s="14"/>
      <c r="R345" s="15"/>
      <c r="S345" s="68"/>
      <c r="T345" s="68"/>
      <c r="U345" s="68"/>
    </row>
    <row r="346" spans="1:21" x14ac:dyDescent="0.25">
      <c r="A346" s="92"/>
      <c r="B346" s="89"/>
      <c r="C346" s="90"/>
      <c r="D346" s="91"/>
      <c r="E346" s="92"/>
      <c r="F346" s="93"/>
      <c r="G346" s="94"/>
      <c r="H346" s="105"/>
      <c r="I346" s="95"/>
      <c r="J346" s="95"/>
      <c r="L346" s="107"/>
      <c r="M346" s="108"/>
      <c r="N346" s="98"/>
      <c r="O346" s="19"/>
      <c r="P346" s="76"/>
      <c r="Q346" s="14"/>
      <c r="R346" s="15"/>
      <c r="S346" s="68"/>
      <c r="T346" s="68"/>
      <c r="U346" s="68"/>
    </row>
    <row r="347" spans="1:21" x14ac:dyDescent="0.25">
      <c r="A347" s="92"/>
      <c r="B347" s="89"/>
      <c r="C347" s="90"/>
      <c r="D347" s="91"/>
      <c r="E347" s="92"/>
      <c r="F347" s="93"/>
      <c r="G347" s="94"/>
      <c r="H347" s="105"/>
      <c r="I347" s="95"/>
      <c r="J347" s="95"/>
      <c r="L347" s="107"/>
      <c r="M347" s="108"/>
      <c r="N347" s="98"/>
      <c r="O347" s="19"/>
      <c r="P347" s="76"/>
      <c r="Q347" s="14"/>
      <c r="R347" s="15"/>
      <c r="S347" s="68"/>
      <c r="T347" s="68"/>
      <c r="U347" s="68"/>
    </row>
    <row r="348" spans="1:21" x14ac:dyDescent="0.25">
      <c r="A348" s="92"/>
      <c r="B348" s="89"/>
      <c r="C348" s="90"/>
      <c r="D348" s="91"/>
      <c r="E348" s="92"/>
      <c r="F348" s="93"/>
      <c r="G348" s="94"/>
      <c r="H348" s="105"/>
      <c r="I348" s="95"/>
      <c r="J348" s="95"/>
      <c r="L348" s="107"/>
      <c r="M348" s="108"/>
      <c r="N348" s="98"/>
      <c r="O348" s="19"/>
      <c r="P348" s="76"/>
      <c r="Q348" s="14"/>
      <c r="R348" s="15"/>
      <c r="S348" s="68"/>
      <c r="T348" s="68"/>
      <c r="U348" s="68"/>
    </row>
    <row r="349" spans="1:21" x14ac:dyDescent="0.25">
      <c r="A349" s="92"/>
      <c r="B349" s="89"/>
      <c r="C349" s="90"/>
      <c r="D349" s="91"/>
      <c r="E349" s="92"/>
      <c r="F349" s="93"/>
      <c r="G349" s="94"/>
      <c r="H349" s="105"/>
      <c r="I349" s="95"/>
      <c r="J349" s="95"/>
      <c r="L349" s="107"/>
      <c r="M349" s="108"/>
      <c r="N349" s="98"/>
      <c r="O349" s="19"/>
      <c r="P349" s="76"/>
      <c r="Q349" s="14"/>
      <c r="R349" s="15"/>
      <c r="S349" s="68"/>
      <c r="T349" s="68"/>
      <c r="U349" s="68"/>
    </row>
    <row r="350" spans="1:21" x14ac:dyDescent="0.25">
      <c r="A350" s="92"/>
      <c r="B350" s="89"/>
      <c r="C350" s="90"/>
      <c r="D350" s="91"/>
      <c r="E350" s="92"/>
      <c r="F350" s="93"/>
      <c r="G350" s="94"/>
      <c r="H350" s="105"/>
      <c r="I350" s="95"/>
      <c r="J350" s="95"/>
      <c r="L350" s="107"/>
      <c r="M350" s="108"/>
      <c r="N350" s="98"/>
      <c r="O350" s="19"/>
      <c r="P350" s="76"/>
      <c r="Q350" s="14"/>
      <c r="R350" s="15"/>
      <c r="S350" s="68"/>
      <c r="T350" s="68"/>
      <c r="U350" s="68"/>
    </row>
    <row r="351" spans="1:21" x14ac:dyDescent="0.25">
      <c r="A351" s="92"/>
      <c r="B351" s="89"/>
      <c r="C351" s="90"/>
      <c r="D351" s="91"/>
      <c r="E351" s="92"/>
      <c r="F351" s="93"/>
      <c r="G351" s="94"/>
      <c r="H351" s="105"/>
      <c r="I351" s="95"/>
      <c r="J351" s="95"/>
      <c r="L351" s="107"/>
      <c r="M351" s="108"/>
      <c r="N351" s="98"/>
      <c r="O351" s="19"/>
      <c r="P351" s="76"/>
      <c r="Q351" s="14"/>
      <c r="R351" s="15"/>
      <c r="S351" s="68"/>
      <c r="T351" s="68"/>
      <c r="U351" s="68"/>
    </row>
    <row r="352" spans="1:21" x14ac:dyDescent="0.25">
      <c r="A352" s="92"/>
      <c r="B352" s="89"/>
      <c r="C352" s="90"/>
      <c r="D352" s="91"/>
      <c r="E352" s="92"/>
      <c r="F352" s="93"/>
      <c r="G352" s="94"/>
      <c r="H352" s="105"/>
      <c r="I352" s="95"/>
      <c r="J352" s="95"/>
      <c r="L352" s="107"/>
      <c r="M352" s="108"/>
      <c r="N352" s="98"/>
      <c r="O352" s="19"/>
      <c r="P352" s="76"/>
      <c r="Q352" s="14"/>
      <c r="R352" s="15"/>
      <c r="S352" s="68"/>
      <c r="T352" s="68"/>
      <c r="U352" s="68"/>
    </row>
    <row r="353" spans="1:21" x14ac:dyDescent="0.25">
      <c r="A353" s="92"/>
      <c r="B353" s="89"/>
      <c r="C353" s="90"/>
      <c r="D353" s="91"/>
      <c r="E353" s="92"/>
      <c r="F353" s="93"/>
      <c r="G353" s="94"/>
      <c r="H353" s="105"/>
      <c r="I353" s="95"/>
      <c r="J353" s="95"/>
      <c r="L353" s="107"/>
      <c r="M353" s="108"/>
      <c r="N353" s="98"/>
      <c r="O353" s="19"/>
      <c r="P353" s="76"/>
      <c r="Q353" s="14"/>
      <c r="R353" s="15"/>
      <c r="S353" s="68"/>
      <c r="T353" s="68"/>
      <c r="U353" s="68"/>
    </row>
    <row r="354" spans="1:21" x14ac:dyDescent="0.25">
      <c r="A354" s="92"/>
      <c r="B354" s="89"/>
      <c r="C354" s="90"/>
      <c r="D354" s="91"/>
      <c r="E354" s="92"/>
      <c r="F354" s="93"/>
      <c r="G354" s="94"/>
      <c r="H354" s="105"/>
      <c r="I354" s="95"/>
      <c r="J354" s="95"/>
      <c r="L354" s="107"/>
      <c r="M354" s="108"/>
      <c r="N354" s="98"/>
      <c r="O354" s="19"/>
      <c r="P354" s="76"/>
      <c r="Q354" s="14"/>
      <c r="R354" s="15"/>
      <c r="S354" s="68"/>
      <c r="T354" s="68"/>
      <c r="U354" s="68"/>
    </row>
    <row r="355" spans="1:21" x14ac:dyDescent="0.25">
      <c r="A355" s="92"/>
      <c r="B355" s="89"/>
      <c r="C355" s="90"/>
      <c r="D355" s="91"/>
      <c r="E355" s="92"/>
      <c r="F355" s="93"/>
      <c r="G355" s="94"/>
      <c r="H355" s="105"/>
      <c r="I355" s="95"/>
      <c r="J355" s="95"/>
      <c r="L355" s="107"/>
      <c r="M355" s="108"/>
      <c r="N355" s="98"/>
      <c r="O355" s="19"/>
      <c r="P355" s="76"/>
      <c r="Q355" s="14"/>
      <c r="R355" s="15"/>
      <c r="S355" s="68"/>
      <c r="T355" s="68"/>
      <c r="U355" s="68"/>
    </row>
    <row r="356" spans="1:21" x14ac:dyDescent="0.25">
      <c r="A356" s="92"/>
      <c r="B356" s="89"/>
      <c r="C356" s="90"/>
      <c r="D356" s="91"/>
      <c r="E356" s="92"/>
      <c r="F356" s="93"/>
      <c r="G356" s="94"/>
      <c r="H356" s="105"/>
      <c r="I356" s="95"/>
      <c r="J356" s="95"/>
      <c r="L356" s="107"/>
      <c r="M356" s="108"/>
      <c r="N356" s="98"/>
      <c r="O356" s="19"/>
      <c r="P356" s="76"/>
      <c r="Q356" s="14"/>
      <c r="R356" s="15"/>
      <c r="S356" s="68"/>
      <c r="T356" s="68"/>
      <c r="U356" s="68"/>
    </row>
    <row r="357" spans="1:21" x14ac:dyDescent="0.25">
      <c r="A357" s="92"/>
      <c r="B357" s="89"/>
      <c r="C357" s="90"/>
      <c r="D357" s="91"/>
      <c r="E357" s="92"/>
      <c r="F357" s="93"/>
      <c r="G357" s="94"/>
      <c r="H357" s="105"/>
      <c r="I357" s="95"/>
      <c r="J357" s="95"/>
      <c r="L357" s="107"/>
      <c r="M357" s="108"/>
      <c r="N357" s="98"/>
      <c r="O357" s="19"/>
      <c r="P357" s="76"/>
      <c r="Q357" s="14"/>
      <c r="R357" s="15"/>
      <c r="S357" s="68"/>
      <c r="T357" s="68"/>
      <c r="U357" s="68"/>
    </row>
    <row r="358" spans="1:21" x14ac:dyDescent="0.25">
      <c r="A358" s="92"/>
      <c r="B358" s="89"/>
      <c r="C358" s="90"/>
      <c r="D358" s="91"/>
      <c r="E358" s="92"/>
      <c r="F358" s="93"/>
      <c r="G358" s="94"/>
      <c r="H358" s="105"/>
      <c r="I358" s="95"/>
      <c r="J358" s="95"/>
      <c r="L358" s="107"/>
      <c r="M358" s="108"/>
      <c r="N358" s="98"/>
      <c r="O358" s="19"/>
      <c r="P358" s="76"/>
      <c r="Q358" s="14"/>
      <c r="R358" s="15"/>
      <c r="S358" s="68"/>
      <c r="T358" s="68"/>
      <c r="U358" s="68"/>
    </row>
    <row r="359" spans="1:21" x14ac:dyDescent="0.25">
      <c r="A359" s="92"/>
      <c r="B359" s="89"/>
      <c r="C359" s="90"/>
      <c r="D359" s="91"/>
      <c r="E359" s="92"/>
      <c r="F359" s="93"/>
      <c r="G359" s="94"/>
      <c r="H359" s="105"/>
      <c r="I359" s="95"/>
      <c r="J359" s="95"/>
      <c r="L359" s="107"/>
      <c r="M359" s="108"/>
      <c r="N359" s="98"/>
      <c r="O359" s="19"/>
      <c r="P359" s="76"/>
      <c r="Q359" s="14"/>
      <c r="R359" s="15"/>
      <c r="S359" s="68"/>
      <c r="T359" s="68"/>
      <c r="U359" s="68"/>
    </row>
    <row r="360" spans="1:21" x14ac:dyDescent="0.25">
      <c r="A360" s="92"/>
      <c r="B360" s="89"/>
      <c r="C360" s="90"/>
      <c r="D360" s="91"/>
      <c r="E360" s="92"/>
      <c r="F360" s="93"/>
      <c r="G360" s="94"/>
      <c r="H360" s="105"/>
      <c r="I360" s="95"/>
      <c r="J360" s="95"/>
      <c r="L360" s="107"/>
      <c r="M360" s="108"/>
      <c r="N360" s="98"/>
      <c r="O360" s="19"/>
      <c r="P360" s="76"/>
      <c r="Q360" s="14"/>
      <c r="R360" s="15"/>
      <c r="S360" s="68"/>
      <c r="T360" s="68"/>
      <c r="U360" s="68"/>
    </row>
    <row r="361" spans="1:21" x14ac:dyDescent="0.25">
      <c r="A361" s="92"/>
      <c r="B361" s="89"/>
      <c r="C361" s="90"/>
      <c r="D361" s="91"/>
      <c r="E361" s="92"/>
      <c r="F361" s="93"/>
      <c r="G361" s="94"/>
      <c r="H361" s="105"/>
      <c r="I361" s="95"/>
      <c r="J361" s="95"/>
      <c r="L361" s="107"/>
      <c r="M361" s="108"/>
      <c r="N361" s="98"/>
      <c r="O361" s="19"/>
      <c r="P361" s="76"/>
      <c r="Q361" s="14"/>
      <c r="R361" s="15"/>
      <c r="S361" s="68"/>
      <c r="T361" s="68"/>
      <c r="U361" s="68"/>
    </row>
    <row r="362" spans="1:21" x14ac:dyDescent="0.25">
      <c r="A362" s="92"/>
      <c r="B362" s="89"/>
      <c r="C362" s="90"/>
      <c r="D362" s="91"/>
      <c r="E362" s="92"/>
      <c r="F362" s="93"/>
      <c r="G362" s="94"/>
      <c r="H362" s="105"/>
      <c r="I362" s="95"/>
      <c r="J362" s="95"/>
      <c r="L362" s="107"/>
      <c r="M362" s="108"/>
      <c r="N362" s="98"/>
      <c r="O362" s="19"/>
      <c r="P362" s="76"/>
      <c r="Q362" s="14"/>
      <c r="R362" s="15"/>
      <c r="S362" s="68"/>
      <c r="T362" s="68"/>
      <c r="U362" s="68"/>
    </row>
    <row r="363" spans="1:21" x14ac:dyDescent="0.25">
      <c r="A363" s="92"/>
      <c r="B363" s="89"/>
      <c r="C363" s="90"/>
      <c r="D363" s="91"/>
      <c r="E363" s="92"/>
      <c r="F363" s="93"/>
      <c r="G363" s="94"/>
      <c r="H363" s="105"/>
      <c r="I363" s="95"/>
      <c r="J363" s="95"/>
      <c r="L363" s="107"/>
      <c r="M363" s="108"/>
      <c r="N363" s="98"/>
      <c r="O363" s="19"/>
      <c r="P363" s="76"/>
      <c r="Q363" s="14"/>
      <c r="R363" s="15"/>
      <c r="S363" s="68"/>
      <c r="T363" s="68"/>
      <c r="U363" s="68"/>
    </row>
    <row r="364" spans="1:21" x14ac:dyDescent="0.25">
      <c r="A364" s="92"/>
      <c r="B364" s="89"/>
      <c r="C364" s="90"/>
      <c r="D364" s="91"/>
      <c r="E364" s="92"/>
      <c r="F364" s="93"/>
      <c r="G364" s="94"/>
      <c r="H364" s="105"/>
      <c r="I364" s="95"/>
      <c r="J364" s="95"/>
      <c r="L364" s="107"/>
      <c r="M364" s="108"/>
      <c r="N364" s="98"/>
      <c r="O364" s="19"/>
      <c r="P364" s="76"/>
      <c r="Q364" s="14"/>
      <c r="R364" s="15"/>
      <c r="S364" s="68"/>
      <c r="T364" s="68"/>
      <c r="U364" s="68"/>
    </row>
    <row r="365" spans="1:21" x14ac:dyDescent="0.25">
      <c r="A365" s="92"/>
      <c r="B365" s="89"/>
      <c r="C365" s="90"/>
      <c r="D365" s="91"/>
      <c r="E365" s="92"/>
      <c r="F365" s="93"/>
      <c r="G365" s="94"/>
      <c r="H365" s="105"/>
      <c r="I365" s="95"/>
      <c r="J365" s="95"/>
      <c r="L365" s="107"/>
      <c r="M365" s="108"/>
      <c r="N365" s="98"/>
      <c r="O365" s="19"/>
      <c r="P365" s="76"/>
      <c r="Q365" s="14"/>
      <c r="R365" s="15"/>
      <c r="S365" s="68"/>
      <c r="T365" s="68"/>
      <c r="U365" s="68"/>
    </row>
    <row r="366" spans="1:21" x14ac:dyDescent="0.25">
      <c r="A366" s="92"/>
      <c r="B366" s="89"/>
      <c r="C366" s="90"/>
      <c r="D366" s="91"/>
      <c r="E366" s="92"/>
      <c r="F366" s="93"/>
      <c r="G366" s="94"/>
      <c r="H366" s="105"/>
      <c r="I366" s="95"/>
      <c r="J366" s="95"/>
      <c r="L366" s="107"/>
      <c r="M366" s="108"/>
      <c r="N366" s="98"/>
      <c r="O366" s="19"/>
      <c r="P366" s="76"/>
      <c r="Q366" s="14"/>
      <c r="R366" s="15"/>
      <c r="S366" s="68"/>
      <c r="T366" s="68"/>
      <c r="U366" s="68"/>
    </row>
    <row r="367" spans="1:21" x14ac:dyDescent="0.25">
      <c r="A367" s="92"/>
      <c r="B367" s="89"/>
      <c r="C367" s="90"/>
      <c r="D367" s="91"/>
      <c r="E367" s="92"/>
      <c r="F367" s="93"/>
      <c r="G367" s="94"/>
      <c r="H367" s="105"/>
      <c r="I367" s="95"/>
      <c r="J367" s="95"/>
      <c r="L367" s="107"/>
      <c r="M367" s="108"/>
      <c r="N367" s="98"/>
      <c r="O367" s="19"/>
      <c r="P367" s="76"/>
      <c r="Q367" s="14"/>
      <c r="R367" s="15"/>
      <c r="S367" s="68"/>
      <c r="T367" s="68"/>
      <c r="U367" s="68"/>
    </row>
    <row r="368" spans="1:21" x14ac:dyDescent="0.25">
      <c r="A368" s="92"/>
      <c r="B368" s="89"/>
      <c r="C368" s="90"/>
      <c r="D368" s="91"/>
      <c r="E368" s="92"/>
      <c r="F368" s="93"/>
      <c r="G368" s="94"/>
      <c r="H368" s="105"/>
      <c r="I368" s="95"/>
      <c r="J368" s="95"/>
      <c r="L368" s="107"/>
      <c r="M368" s="108"/>
      <c r="N368" s="98"/>
      <c r="O368" s="19"/>
      <c r="P368" s="76"/>
      <c r="Q368" s="14"/>
      <c r="R368" s="15"/>
      <c r="S368" s="68"/>
      <c r="T368" s="68"/>
      <c r="U368" s="68"/>
    </row>
    <row r="369" spans="1:21" x14ac:dyDescent="0.25">
      <c r="A369" s="92"/>
      <c r="B369" s="89"/>
      <c r="C369" s="90"/>
      <c r="D369" s="91"/>
      <c r="E369" s="92"/>
      <c r="F369" s="93"/>
      <c r="G369" s="94"/>
      <c r="H369" s="105"/>
      <c r="I369" s="95"/>
      <c r="J369" s="95"/>
      <c r="L369" s="107"/>
      <c r="M369" s="108"/>
      <c r="N369" s="98"/>
      <c r="O369" s="19"/>
      <c r="P369" s="76"/>
      <c r="Q369" s="14"/>
      <c r="R369" s="15"/>
      <c r="S369" s="68"/>
      <c r="T369" s="68"/>
      <c r="U369" s="68"/>
    </row>
    <row r="370" spans="1:21" x14ac:dyDescent="0.25">
      <c r="A370" s="92"/>
      <c r="B370" s="89"/>
      <c r="C370" s="90"/>
      <c r="D370" s="91"/>
      <c r="E370" s="92"/>
      <c r="F370" s="93"/>
      <c r="G370" s="94"/>
      <c r="H370" s="105"/>
      <c r="I370" s="95"/>
      <c r="J370" s="95"/>
      <c r="L370" s="107"/>
      <c r="M370" s="108"/>
      <c r="N370" s="98"/>
      <c r="O370" s="19"/>
      <c r="P370" s="76"/>
      <c r="Q370" s="14"/>
      <c r="R370" s="15"/>
      <c r="S370" s="68"/>
      <c r="T370" s="68"/>
      <c r="U370" s="68"/>
    </row>
    <row r="371" spans="1:21" x14ac:dyDescent="0.25">
      <c r="A371" s="92"/>
      <c r="B371" s="89"/>
      <c r="C371" s="90"/>
      <c r="D371" s="91"/>
      <c r="E371" s="92"/>
      <c r="F371" s="93"/>
      <c r="G371" s="94"/>
      <c r="H371" s="105"/>
      <c r="I371" s="95"/>
      <c r="J371" s="95"/>
      <c r="L371" s="107"/>
      <c r="M371" s="108"/>
      <c r="N371" s="98"/>
      <c r="O371" s="19"/>
      <c r="P371" s="76"/>
      <c r="Q371" s="14"/>
      <c r="R371" s="15"/>
      <c r="S371" s="68"/>
      <c r="T371" s="68"/>
      <c r="U371" s="68"/>
    </row>
    <row r="372" spans="1:21" x14ac:dyDescent="0.25">
      <c r="A372" s="92"/>
      <c r="B372" s="89"/>
      <c r="C372" s="90"/>
      <c r="D372" s="91"/>
      <c r="E372" s="92"/>
      <c r="F372" s="93"/>
      <c r="G372" s="94"/>
      <c r="H372" s="105"/>
      <c r="I372" s="95"/>
      <c r="J372" s="95"/>
      <c r="L372" s="107"/>
      <c r="M372" s="108"/>
      <c r="N372" s="98"/>
      <c r="O372" s="19"/>
      <c r="P372" s="76"/>
      <c r="Q372" s="14"/>
      <c r="R372" s="15"/>
      <c r="S372" s="68"/>
      <c r="T372" s="68"/>
      <c r="U372" s="68"/>
    </row>
    <row r="373" spans="1:21" x14ac:dyDescent="0.25">
      <c r="A373" s="92"/>
      <c r="B373" s="89"/>
      <c r="C373" s="90"/>
      <c r="D373" s="91"/>
      <c r="E373" s="92"/>
      <c r="F373" s="93"/>
      <c r="G373" s="94"/>
      <c r="H373" s="105"/>
      <c r="I373" s="95"/>
      <c r="J373" s="95"/>
      <c r="L373" s="107"/>
      <c r="M373" s="108"/>
      <c r="N373" s="98"/>
      <c r="O373" s="19"/>
      <c r="P373" s="76"/>
      <c r="Q373" s="14"/>
      <c r="R373" s="15"/>
      <c r="S373" s="68"/>
      <c r="T373" s="68"/>
      <c r="U373" s="68"/>
    </row>
    <row r="374" spans="1:21" x14ac:dyDescent="0.25">
      <c r="A374" s="92"/>
      <c r="B374" s="89"/>
      <c r="C374" s="90"/>
      <c r="D374" s="91"/>
      <c r="E374" s="92"/>
      <c r="F374" s="93"/>
      <c r="G374" s="94"/>
      <c r="H374" s="105"/>
      <c r="I374" s="95"/>
      <c r="J374" s="95"/>
      <c r="L374" s="107"/>
      <c r="M374" s="108"/>
      <c r="N374" s="98"/>
      <c r="O374" s="19"/>
      <c r="P374" s="76"/>
      <c r="Q374" s="14"/>
      <c r="R374" s="15"/>
      <c r="S374" s="68"/>
      <c r="T374" s="68"/>
      <c r="U374" s="68"/>
    </row>
    <row r="375" spans="1:21" x14ac:dyDescent="0.25">
      <c r="A375" s="92"/>
      <c r="B375" s="89"/>
      <c r="C375" s="90"/>
      <c r="D375" s="91"/>
      <c r="E375" s="92"/>
      <c r="F375" s="93"/>
      <c r="G375" s="94"/>
      <c r="H375" s="105"/>
      <c r="I375" s="95"/>
      <c r="J375" s="95"/>
      <c r="L375" s="107"/>
      <c r="M375" s="108"/>
      <c r="N375" s="98"/>
      <c r="O375" s="19"/>
      <c r="P375" s="76"/>
      <c r="Q375" s="14"/>
      <c r="R375" s="15"/>
      <c r="S375" s="68"/>
      <c r="T375" s="68"/>
      <c r="U375" s="68"/>
    </row>
    <row r="376" spans="1:21" x14ac:dyDescent="0.25">
      <c r="A376" s="92"/>
      <c r="B376" s="89"/>
      <c r="C376" s="90"/>
      <c r="D376" s="91"/>
      <c r="E376" s="92"/>
      <c r="F376" s="93"/>
      <c r="G376" s="94"/>
      <c r="H376" s="105"/>
      <c r="I376" s="95"/>
      <c r="J376" s="95"/>
      <c r="L376" s="107"/>
      <c r="M376" s="108"/>
      <c r="N376" s="98"/>
      <c r="O376" s="19"/>
      <c r="P376" s="76"/>
      <c r="Q376" s="14"/>
      <c r="R376" s="15"/>
      <c r="S376" s="68"/>
      <c r="T376" s="68"/>
      <c r="U376" s="68"/>
    </row>
    <row r="377" spans="1:21" x14ac:dyDescent="0.25">
      <c r="A377" s="92"/>
      <c r="B377" s="89"/>
      <c r="C377" s="90"/>
      <c r="D377" s="91"/>
      <c r="E377" s="92"/>
      <c r="F377" s="93"/>
      <c r="G377" s="94"/>
      <c r="H377" s="105"/>
      <c r="I377" s="95"/>
      <c r="J377" s="95"/>
      <c r="L377" s="107"/>
      <c r="M377" s="108"/>
      <c r="N377" s="98"/>
      <c r="O377" s="19"/>
      <c r="P377" s="76"/>
      <c r="Q377" s="14"/>
      <c r="R377" s="15"/>
      <c r="S377" s="68"/>
      <c r="T377" s="68"/>
      <c r="U377" s="68"/>
    </row>
    <row r="378" spans="1:21" x14ac:dyDescent="0.25">
      <c r="A378" s="92"/>
      <c r="B378" s="89"/>
      <c r="C378" s="90"/>
      <c r="D378" s="91"/>
      <c r="E378" s="92"/>
      <c r="F378" s="93"/>
      <c r="G378" s="94"/>
      <c r="H378" s="105"/>
      <c r="I378" s="95"/>
      <c r="J378" s="95"/>
      <c r="L378" s="107"/>
      <c r="M378" s="108"/>
      <c r="N378" s="98"/>
      <c r="O378" s="19"/>
      <c r="P378" s="76"/>
      <c r="Q378" s="14"/>
      <c r="R378" s="15"/>
      <c r="S378" s="68"/>
      <c r="T378" s="68"/>
      <c r="U378" s="68"/>
    </row>
    <row r="379" spans="1:21" x14ac:dyDescent="0.25">
      <c r="A379" s="92"/>
      <c r="B379" s="89"/>
      <c r="C379" s="90"/>
      <c r="D379" s="91"/>
      <c r="E379" s="92"/>
      <c r="F379" s="93"/>
      <c r="G379" s="94"/>
      <c r="H379" s="105"/>
      <c r="I379" s="95"/>
      <c r="J379" s="95"/>
      <c r="L379" s="107"/>
      <c r="M379" s="108"/>
      <c r="N379" s="98"/>
      <c r="O379" s="19"/>
      <c r="P379" s="76"/>
      <c r="Q379" s="14"/>
      <c r="R379" s="15"/>
      <c r="S379" s="68"/>
      <c r="T379" s="68"/>
      <c r="U379" s="68"/>
    </row>
    <row r="380" spans="1:21" x14ac:dyDescent="0.25">
      <c r="A380" s="92"/>
      <c r="B380" s="89"/>
      <c r="C380" s="90"/>
      <c r="D380" s="91"/>
      <c r="E380" s="92"/>
      <c r="F380" s="93"/>
      <c r="G380" s="94"/>
      <c r="H380" s="105"/>
      <c r="I380" s="95"/>
      <c r="J380" s="95"/>
      <c r="L380" s="107"/>
      <c r="M380" s="108"/>
      <c r="N380" s="98"/>
      <c r="O380" s="19"/>
      <c r="P380" s="76"/>
      <c r="Q380" s="14"/>
      <c r="R380" s="15"/>
      <c r="S380" s="68"/>
      <c r="T380" s="68"/>
      <c r="U380" s="68"/>
    </row>
    <row r="381" spans="1:21" x14ac:dyDescent="0.25">
      <c r="A381" s="92"/>
      <c r="B381" s="89"/>
      <c r="C381" s="90"/>
      <c r="D381" s="91"/>
      <c r="E381" s="92"/>
      <c r="F381" s="93"/>
      <c r="G381" s="94"/>
      <c r="H381" s="105"/>
      <c r="I381" s="95"/>
      <c r="J381" s="95"/>
      <c r="L381" s="107"/>
      <c r="M381" s="108"/>
      <c r="N381" s="98"/>
      <c r="O381" s="19"/>
      <c r="P381" s="76"/>
      <c r="Q381" s="14"/>
      <c r="R381" s="15"/>
      <c r="S381" s="68"/>
      <c r="T381" s="68"/>
      <c r="U381" s="68"/>
    </row>
    <row r="382" spans="1:21" x14ac:dyDescent="0.25">
      <c r="A382" s="92"/>
      <c r="B382" s="89"/>
      <c r="C382" s="90"/>
      <c r="D382" s="91"/>
      <c r="E382" s="92"/>
      <c r="F382" s="93"/>
      <c r="G382" s="94"/>
      <c r="H382" s="105"/>
      <c r="I382" s="95"/>
      <c r="J382" s="95"/>
      <c r="L382" s="107"/>
      <c r="M382" s="108"/>
      <c r="N382" s="98"/>
      <c r="O382" s="19"/>
      <c r="P382" s="76"/>
      <c r="Q382" s="14"/>
      <c r="R382" s="15"/>
      <c r="S382" s="68"/>
      <c r="T382" s="68"/>
      <c r="U382" s="68"/>
    </row>
    <row r="383" spans="1:21" x14ac:dyDescent="0.25">
      <c r="A383" s="92"/>
      <c r="B383" s="89"/>
      <c r="C383" s="90"/>
      <c r="D383" s="91"/>
      <c r="E383" s="92"/>
      <c r="F383" s="93"/>
      <c r="G383" s="94"/>
      <c r="H383" s="105"/>
      <c r="I383" s="95"/>
      <c r="J383" s="95"/>
      <c r="L383" s="107"/>
      <c r="M383" s="108"/>
      <c r="N383" s="98"/>
      <c r="O383" s="19"/>
      <c r="P383" s="76"/>
      <c r="Q383" s="14"/>
      <c r="R383" s="15"/>
      <c r="S383" s="68"/>
      <c r="T383" s="68"/>
      <c r="U383" s="68"/>
    </row>
    <row r="384" spans="1:21" x14ac:dyDescent="0.25">
      <c r="A384" s="92"/>
      <c r="B384" s="89"/>
      <c r="C384" s="90"/>
      <c r="D384" s="91"/>
      <c r="E384" s="92"/>
      <c r="F384" s="93"/>
      <c r="G384" s="94"/>
      <c r="H384" s="105"/>
      <c r="I384" s="95"/>
      <c r="J384" s="95"/>
      <c r="L384" s="107"/>
      <c r="M384" s="108"/>
      <c r="N384" s="98"/>
      <c r="O384" s="19"/>
      <c r="P384" s="76"/>
      <c r="Q384" s="14"/>
      <c r="R384" s="15"/>
      <c r="S384" s="68"/>
      <c r="T384" s="68"/>
      <c r="U384" s="68"/>
    </row>
    <row r="385" spans="1:21" x14ac:dyDescent="0.25">
      <c r="A385" s="92"/>
      <c r="B385" s="89"/>
      <c r="C385" s="90"/>
      <c r="D385" s="91"/>
      <c r="E385" s="92"/>
      <c r="F385" s="93"/>
      <c r="G385" s="94"/>
      <c r="H385" s="105"/>
      <c r="I385" s="95"/>
      <c r="J385" s="95"/>
      <c r="L385" s="107"/>
      <c r="M385" s="108"/>
      <c r="N385" s="98"/>
      <c r="O385" s="19"/>
      <c r="P385" s="76"/>
      <c r="Q385" s="14"/>
      <c r="R385" s="15"/>
      <c r="S385" s="68"/>
      <c r="T385" s="68"/>
      <c r="U385" s="68"/>
    </row>
    <row r="386" spans="1:21" x14ac:dyDescent="0.25">
      <c r="A386" s="92"/>
      <c r="B386" s="89"/>
      <c r="C386" s="90"/>
      <c r="D386" s="91"/>
      <c r="E386" s="92"/>
      <c r="F386" s="93"/>
      <c r="G386" s="94"/>
      <c r="H386" s="105"/>
      <c r="I386" s="95"/>
      <c r="J386" s="95"/>
      <c r="L386" s="107"/>
      <c r="M386" s="108"/>
      <c r="N386" s="98"/>
      <c r="O386" s="19"/>
      <c r="P386" s="76"/>
      <c r="Q386" s="14"/>
      <c r="R386" s="15"/>
      <c r="S386" s="68"/>
      <c r="T386" s="68"/>
      <c r="U386" s="68"/>
    </row>
    <row r="387" spans="1:21" x14ac:dyDescent="0.25">
      <c r="A387" s="92"/>
      <c r="B387" s="89"/>
      <c r="C387" s="90"/>
      <c r="D387" s="91"/>
      <c r="E387" s="92"/>
      <c r="F387" s="93"/>
      <c r="G387" s="94"/>
      <c r="H387" s="105"/>
      <c r="I387" s="95"/>
      <c r="J387" s="95"/>
      <c r="L387" s="107"/>
      <c r="M387" s="108"/>
      <c r="N387" s="98"/>
      <c r="O387" s="19"/>
      <c r="P387" s="76"/>
      <c r="Q387" s="14"/>
      <c r="R387" s="15"/>
      <c r="S387" s="68"/>
      <c r="T387" s="68"/>
      <c r="U387" s="68"/>
    </row>
    <row r="388" spans="1:21" x14ac:dyDescent="0.25">
      <c r="A388" s="92"/>
      <c r="B388" s="89"/>
      <c r="C388" s="90"/>
      <c r="D388" s="91"/>
      <c r="E388" s="92"/>
      <c r="F388" s="93"/>
      <c r="G388" s="94"/>
      <c r="H388" s="105"/>
      <c r="I388" s="95"/>
      <c r="J388" s="95"/>
      <c r="L388" s="107"/>
      <c r="M388" s="108"/>
      <c r="N388" s="98"/>
      <c r="O388" s="19"/>
      <c r="P388" s="76"/>
      <c r="Q388" s="14"/>
      <c r="R388" s="15"/>
      <c r="S388" s="68"/>
      <c r="T388" s="68"/>
      <c r="U388" s="68"/>
    </row>
    <row r="389" spans="1:21" x14ac:dyDescent="0.25">
      <c r="A389" s="92"/>
      <c r="B389" s="89"/>
      <c r="C389" s="90"/>
      <c r="D389" s="91"/>
      <c r="E389" s="92"/>
      <c r="F389" s="93"/>
      <c r="G389" s="94"/>
      <c r="H389" s="105"/>
      <c r="I389" s="95"/>
      <c r="J389" s="95"/>
      <c r="L389" s="107"/>
      <c r="M389" s="108"/>
      <c r="N389" s="98"/>
      <c r="O389" s="19"/>
      <c r="P389" s="76"/>
      <c r="Q389" s="14"/>
      <c r="R389" s="15"/>
      <c r="S389" s="68"/>
      <c r="T389" s="68"/>
      <c r="U389" s="68"/>
    </row>
    <row r="390" spans="1:21" x14ac:dyDescent="0.25">
      <c r="A390" s="92"/>
      <c r="B390" s="89"/>
      <c r="C390" s="90"/>
      <c r="D390" s="91"/>
      <c r="E390" s="92"/>
      <c r="F390" s="93"/>
      <c r="G390" s="94"/>
      <c r="H390" s="105"/>
      <c r="I390" s="95"/>
      <c r="J390" s="95"/>
      <c r="L390" s="107"/>
      <c r="M390" s="108"/>
      <c r="N390" s="98"/>
      <c r="O390" s="19"/>
      <c r="P390" s="76"/>
      <c r="Q390" s="14"/>
      <c r="R390" s="15"/>
      <c r="S390" s="68"/>
      <c r="T390" s="68"/>
      <c r="U390" s="68"/>
    </row>
    <row r="391" spans="1:21" x14ac:dyDescent="0.25">
      <c r="A391" s="92"/>
      <c r="B391" s="89"/>
      <c r="C391" s="90"/>
      <c r="D391" s="91"/>
      <c r="E391" s="92"/>
      <c r="F391" s="93"/>
      <c r="G391" s="94"/>
      <c r="H391" s="105"/>
      <c r="I391" s="95"/>
      <c r="J391" s="95"/>
      <c r="L391" s="107"/>
      <c r="M391" s="108"/>
      <c r="N391" s="98"/>
      <c r="O391" s="19"/>
      <c r="P391" s="76"/>
      <c r="Q391" s="14"/>
      <c r="R391" s="15"/>
      <c r="S391" s="68"/>
      <c r="T391" s="68"/>
      <c r="U391" s="68"/>
    </row>
    <row r="392" spans="1:21" x14ac:dyDescent="0.25">
      <c r="A392" s="92"/>
      <c r="B392" s="89"/>
      <c r="C392" s="90"/>
      <c r="D392" s="91"/>
      <c r="E392" s="92"/>
      <c r="F392" s="93"/>
      <c r="G392" s="94"/>
      <c r="H392" s="105"/>
      <c r="I392" s="95"/>
      <c r="J392" s="95"/>
      <c r="L392" s="107"/>
      <c r="M392" s="108"/>
      <c r="N392" s="98"/>
      <c r="O392" s="19"/>
      <c r="P392" s="76"/>
      <c r="Q392" s="14"/>
      <c r="R392" s="15"/>
      <c r="S392" s="68"/>
      <c r="T392" s="68"/>
      <c r="U392" s="68"/>
    </row>
    <row r="393" spans="1:21" x14ac:dyDescent="0.25">
      <c r="A393" s="92"/>
      <c r="B393" s="89"/>
      <c r="C393" s="90"/>
      <c r="D393" s="91"/>
      <c r="E393" s="92"/>
      <c r="F393" s="93"/>
      <c r="G393" s="94"/>
      <c r="H393" s="105"/>
      <c r="I393" s="95"/>
      <c r="J393" s="95"/>
      <c r="L393" s="107"/>
      <c r="M393" s="108"/>
      <c r="N393" s="98"/>
      <c r="O393" s="19"/>
      <c r="P393" s="76"/>
      <c r="Q393" s="14"/>
      <c r="R393" s="15"/>
      <c r="S393" s="68"/>
      <c r="T393" s="68"/>
      <c r="U393" s="68"/>
    </row>
    <row r="394" spans="1:21" x14ac:dyDescent="0.25">
      <c r="A394" s="92"/>
      <c r="B394" s="89"/>
      <c r="C394" s="90"/>
      <c r="D394" s="91"/>
      <c r="E394" s="92"/>
      <c r="F394" s="93"/>
      <c r="G394" s="94"/>
      <c r="H394" s="105"/>
      <c r="I394" s="95"/>
      <c r="J394" s="95"/>
      <c r="L394" s="107"/>
      <c r="M394" s="108"/>
      <c r="N394" s="98"/>
      <c r="O394" s="19"/>
      <c r="P394" s="76"/>
      <c r="Q394" s="14"/>
      <c r="R394" s="15"/>
      <c r="S394" s="68"/>
      <c r="T394" s="68"/>
      <c r="U394" s="68"/>
    </row>
    <row r="395" spans="1:21" x14ac:dyDescent="0.25">
      <c r="A395" s="92"/>
      <c r="B395" s="89"/>
      <c r="C395" s="90"/>
      <c r="D395" s="91"/>
      <c r="E395" s="92"/>
      <c r="F395" s="93"/>
      <c r="G395" s="94"/>
      <c r="H395" s="105"/>
      <c r="I395" s="95"/>
      <c r="J395" s="95"/>
      <c r="L395" s="107"/>
      <c r="M395" s="108"/>
      <c r="N395" s="98"/>
      <c r="O395" s="19"/>
      <c r="P395" s="76"/>
      <c r="Q395" s="14"/>
      <c r="R395" s="15"/>
      <c r="S395" s="68"/>
      <c r="T395" s="68"/>
      <c r="U395" s="68"/>
    </row>
    <row r="396" spans="1:21" x14ac:dyDescent="0.25">
      <c r="A396" s="92"/>
      <c r="B396" s="89"/>
      <c r="C396" s="90"/>
      <c r="D396" s="91"/>
      <c r="E396" s="92"/>
      <c r="F396" s="93"/>
      <c r="G396" s="94"/>
      <c r="H396" s="105"/>
      <c r="I396" s="95"/>
      <c r="J396" s="95"/>
      <c r="L396" s="107"/>
      <c r="M396" s="108"/>
      <c r="N396" s="98"/>
      <c r="O396" s="19"/>
      <c r="P396" s="76"/>
      <c r="Q396" s="14"/>
      <c r="R396" s="15"/>
      <c r="S396" s="68"/>
      <c r="T396" s="68"/>
      <c r="U396" s="68"/>
    </row>
    <row r="397" spans="1:21" x14ac:dyDescent="0.25">
      <c r="A397" s="92"/>
      <c r="B397" s="89"/>
      <c r="C397" s="90"/>
      <c r="D397" s="91"/>
      <c r="E397" s="92"/>
      <c r="F397" s="93"/>
      <c r="G397" s="94"/>
      <c r="H397" s="105"/>
      <c r="I397" s="95"/>
      <c r="J397" s="95"/>
      <c r="L397" s="107"/>
      <c r="M397" s="108"/>
      <c r="N397" s="98"/>
      <c r="O397" s="19"/>
      <c r="P397" s="76"/>
      <c r="Q397" s="14"/>
      <c r="R397" s="15"/>
      <c r="S397" s="68"/>
      <c r="T397" s="68"/>
      <c r="U397" s="68"/>
    </row>
    <row r="398" spans="1:21" x14ac:dyDescent="0.25">
      <c r="A398" s="92"/>
      <c r="B398" s="89"/>
      <c r="C398" s="90"/>
      <c r="D398" s="91"/>
      <c r="E398" s="92"/>
      <c r="F398" s="93"/>
      <c r="G398" s="94"/>
      <c r="H398" s="105"/>
      <c r="I398" s="95"/>
      <c r="J398" s="95"/>
      <c r="L398" s="107"/>
      <c r="M398" s="108"/>
      <c r="N398" s="98"/>
      <c r="O398" s="19"/>
      <c r="P398" s="76"/>
      <c r="Q398" s="14"/>
      <c r="R398" s="15"/>
      <c r="S398" s="68"/>
      <c r="T398" s="68"/>
      <c r="U398" s="68"/>
    </row>
    <row r="399" spans="1:21" x14ac:dyDescent="0.25">
      <c r="A399" s="92"/>
      <c r="B399" s="89"/>
      <c r="C399" s="90"/>
      <c r="D399" s="91"/>
      <c r="E399" s="92"/>
      <c r="F399" s="93"/>
      <c r="G399" s="94"/>
      <c r="H399" s="105"/>
      <c r="I399" s="95"/>
      <c r="J399" s="95"/>
      <c r="L399" s="107"/>
      <c r="M399" s="108"/>
      <c r="N399" s="98"/>
      <c r="O399" s="19"/>
      <c r="P399" s="76"/>
      <c r="Q399" s="14"/>
      <c r="R399" s="15"/>
      <c r="S399" s="68"/>
      <c r="T399" s="68"/>
      <c r="U399" s="68"/>
    </row>
    <row r="400" spans="1:21" x14ac:dyDescent="0.25">
      <c r="A400" s="92"/>
      <c r="B400" s="89"/>
      <c r="C400" s="90"/>
      <c r="D400" s="91"/>
      <c r="E400" s="92"/>
      <c r="F400" s="93"/>
      <c r="G400" s="94"/>
      <c r="H400" s="105"/>
      <c r="I400" s="95"/>
      <c r="J400" s="95"/>
      <c r="L400" s="107"/>
      <c r="M400" s="108"/>
      <c r="N400" s="98"/>
      <c r="O400" s="19"/>
      <c r="P400" s="76"/>
      <c r="Q400" s="14"/>
      <c r="R400" s="15"/>
      <c r="S400" s="68"/>
      <c r="T400" s="68"/>
      <c r="U400" s="68"/>
    </row>
    <row r="401" spans="1:21" x14ac:dyDescent="0.25">
      <c r="A401" s="92"/>
      <c r="B401" s="89"/>
      <c r="C401" s="90"/>
      <c r="D401" s="91"/>
      <c r="E401" s="92"/>
      <c r="F401" s="93"/>
      <c r="G401" s="94"/>
      <c r="H401" s="105"/>
      <c r="I401" s="95"/>
      <c r="J401" s="95"/>
      <c r="L401" s="107"/>
      <c r="M401" s="108"/>
      <c r="N401" s="98"/>
      <c r="O401" s="19"/>
      <c r="P401" s="76"/>
      <c r="Q401" s="14"/>
      <c r="R401" s="15"/>
      <c r="S401" s="68"/>
      <c r="T401" s="68"/>
      <c r="U401" s="68"/>
    </row>
    <row r="402" spans="1:21" x14ac:dyDescent="0.25">
      <c r="A402" s="92"/>
      <c r="B402" s="89"/>
      <c r="C402" s="90"/>
      <c r="D402" s="91"/>
      <c r="E402" s="92"/>
      <c r="F402" s="93"/>
      <c r="G402" s="94"/>
      <c r="H402" s="105"/>
      <c r="I402" s="95"/>
      <c r="J402" s="95"/>
      <c r="L402" s="107"/>
      <c r="M402" s="108"/>
      <c r="N402" s="98"/>
      <c r="O402" s="19"/>
      <c r="P402" s="76"/>
      <c r="Q402" s="14"/>
      <c r="R402" s="15"/>
      <c r="S402" s="68"/>
      <c r="T402" s="68"/>
      <c r="U402" s="68"/>
    </row>
    <row r="403" spans="1:21" x14ac:dyDescent="0.25">
      <c r="A403" s="92"/>
      <c r="B403" s="89"/>
      <c r="C403" s="90"/>
      <c r="D403" s="91"/>
      <c r="E403" s="92"/>
      <c r="F403" s="93"/>
      <c r="G403" s="94"/>
      <c r="H403" s="105"/>
      <c r="I403" s="95"/>
      <c r="J403" s="95"/>
      <c r="L403" s="107"/>
      <c r="M403" s="108"/>
      <c r="N403" s="98"/>
      <c r="O403" s="19"/>
      <c r="P403" s="76"/>
      <c r="Q403" s="14"/>
      <c r="R403" s="15"/>
      <c r="S403" s="68"/>
      <c r="T403" s="68"/>
      <c r="U403" s="68"/>
    </row>
    <row r="404" spans="1:21" x14ac:dyDescent="0.25">
      <c r="A404" s="92"/>
      <c r="B404" s="89"/>
      <c r="C404" s="90"/>
      <c r="D404" s="91"/>
      <c r="E404" s="92"/>
      <c r="F404" s="93"/>
      <c r="G404" s="94"/>
      <c r="H404" s="105"/>
      <c r="I404" s="95"/>
      <c r="J404" s="95"/>
      <c r="L404" s="107"/>
      <c r="M404" s="108"/>
      <c r="N404" s="98"/>
      <c r="O404" s="19"/>
      <c r="P404" s="76"/>
      <c r="Q404" s="14"/>
      <c r="R404" s="15"/>
      <c r="S404" s="68"/>
      <c r="T404" s="68"/>
      <c r="U404" s="68"/>
    </row>
    <row r="405" spans="1:21" x14ac:dyDescent="0.25">
      <c r="A405" s="92"/>
      <c r="B405" s="89"/>
      <c r="C405" s="90"/>
      <c r="D405" s="91"/>
      <c r="E405" s="92"/>
      <c r="F405" s="93"/>
      <c r="G405" s="94"/>
      <c r="H405" s="105"/>
      <c r="I405" s="95"/>
      <c r="J405" s="95"/>
      <c r="L405" s="107"/>
      <c r="M405" s="108"/>
      <c r="N405" s="98"/>
      <c r="O405" s="19"/>
      <c r="P405" s="76"/>
      <c r="Q405" s="14"/>
      <c r="R405" s="15"/>
      <c r="S405" s="68"/>
      <c r="T405" s="68"/>
      <c r="U405" s="68"/>
    </row>
    <row r="406" spans="1:21" x14ac:dyDescent="0.25">
      <c r="A406" s="92"/>
      <c r="B406" s="89"/>
      <c r="C406" s="90"/>
      <c r="D406" s="91"/>
      <c r="E406" s="92"/>
      <c r="F406" s="93"/>
      <c r="G406" s="94"/>
      <c r="H406" s="105"/>
      <c r="I406" s="95"/>
      <c r="J406" s="95"/>
      <c r="L406" s="107"/>
      <c r="M406" s="108"/>
      <c r="N406" s="98"/>
      <c r="O406" s="19"/>
      <c r="P406" s="76"/>
      <c r="Q406" s="14"/>
      <c r="R406" s="15"/>
      <c r="S406" s="68"/>
      <c r="T406" s="68"/>
      <c r="U406" s="68"/>
    </row>
    <row r="407" spans="1:21" x14ac:dyDescent="0.25">
      <c r="A407" s="92"/>
      <c r="B407" s="89"/>
      <c r="C407" s="90"/>
      <c r="D407" s="91"/>
      <c r="E407" s="92"/>
      <c r="F407" s="93"/>
      <c r="G407" s="94"/>
      <c r="H407" s="105"/>
      <c r="I407" s="95"/>
      <c r="J407" s="95"/>
      <c r="L407" s="107"/>
      <c r="M407" s="108"/>
      <c r="N407" s="98"/>
      <c r="O407" s="19"/>
      <c r="P407" s="76"/>
      <c r="Q407" s="14"/>
      <c r="R407" s="15"/>
      <c r="S407" s="68"/>
      <c r="T407" s="68"/>
      <c r="U407" s="68"/>
    </row>
    <row r="408" spans="1:21" x14ac:dyDescent="0.25">
      <c r="A408" s="92"/>
      <c r="B408" s="89"/>
      <c r="C408" s="90"/>
      <c r="D408" s="91"/>
      <c r="E408" s="92"/>
      <c r="F408" s="93"/>
      <c r="G408" s="94"/>
      <c r="H408" s="105"/>
      <c r="I408" s="95"/>
      <c r="J408" s="95"/>
      <c r="L408" s="107"/>
      <c r="M408" s="108"/>
      <c r="N408" s="98"/>
      <c r="O408" s="19"/>
      <c r="P408" s="76"/>
      <c r="Q408" s="14"/>
      <c r="R408" s="15"/>
      <c r="S408" s="68"/>
      <c r="T408" s="68"/>
      <c r="U408" s="68"/>
    </row>
    <row r="409" spans="1:21" x14ac:dyDescent="0.25">
      <c r="A409" s="92"/>
      <c r="B409" s="89"/>
      <c r="C409" s="90"/>
      <c r="D409" s="91"/>
      <c r="E409" s="92"/>
      <c r="F409" s="93"/>
      <c r="G409" s="94"/>
      <c r="H409" s="105"/>
      <c r="I409" s="95"/>
      <c r="J409" s="95"/>
      <c r="L409" s="107"/>
      <c r="M409" s="108"/>
      <c r="N409" s="98"/>
      <c r="O409" s="19"/>
      <c r="P409" s="76"/>
      <c r="Q409" s="14"/>
      <c r="R409" s="15"/>
      <c r="S409" s="68"/>
      <c r="T409" s="68"/>
      <c r="U409" s="68"/>
    </row>
    <row r="410" spans="1:21" x14ac:dyDescent="0.25">
      <c r="A410" s="92"/>
      <c r="B410" s="89"/>
      <c r="C410" s="90"/>
      <c r="D410" s="91"/>
      <c r="E410" s="92"/>
      <c r="F410" s="93"/>
      <c r="G410" s="94"/>
      <c r="H410" s="105"/>
      <c r="I410" s="95"/>
      <c r="J410" s="95"/>
      <c r="L410" s="107"/>
      <c r="M410" s="108"/>
      <c r="N410" s="98"/>
      <c r="O410" s="19"/>
      <c r="P410" s="76"/>
      <c r="Q410" s="14"/>
      <c r="R410" s="15"/>
      <c r="S410" s="68"/>
      <c r="T410" s="68"/>
      <c r="U410" s="68"/>
    </row>
    <row r="411" spans="1:21" x14ac:dyDescent="0.25">
      <c r="A411" s="92"/>
      <c r="B411" s="89"/>
      <c r="C411" s="90"/>
      <c r="D411" s="91"/>
      <c r="E411" s="92"/>
      <c r="F411" s="93"/>
      <c r="G411" s="94"/>
      <c r="H411" s="105"/>
      <c r="I411" s="95"/>
      <c r="J411" s="95"/>
      <c r="L411" s="107"/>
      <c r="M411" s="108"/>
      <c r="N411" s="98"/>
      <c r="O411" s="19"/>
      <c r="P411" s="76"/>
      <c r="Q411" s="14"/>
      <c r="R411" s="15"/>
      <c r="S411" s="68"/>
      <c r="T411" s="68"/>
      <c r="U411" s="68"/>
    </row>
    <row r="412" spans="1:21" x14ac:dyDescent="0.25">
      <c r="A412" s="92"/>
      <c r="B412" s="89"/>
      <c r="C412" s="90"/>
      <c r="D412" s="91"/>
      <c r="E412" s="92"/>
      <c r="F412" s="93"/>
      <c r="G412" s="94"/>
      <c r="H412" s="105"/>
      <c r="I412" s="95"/>
      <c r="J412" s="95"/>
      <c r="L412" s="107"/>
      <c r="M412" s="108"/>
      <c r="N412" s="98"/>
      <c r="O412" s="19"/>
      <c r="P412" s="76"/>
      <c r="Q412" s="14"/>
      <c r="R412" s="15"/>
      <c r="S412" s="68"/>
      <c r="T412" s="68"/>
      <c r="U412" s="68"/>
    </row>
    <row r="413" spans="1:21" x14ac:dyDescent="0.25">
      <c r="A413" s="92"/>
      <c r="B413" s="89"/>
      <c r="C413" s="90"/>
      <c r="D413" s="91"/>
      <c r="E413" s="92"/>
      <c r="F413" s="93"/>
      <c r="G413" s="94"/>
      <c r="H413" s="105"/>
      <c r="I413" s="95"/>
      <c r="J413" s="95"/>
      <c r="L413" s="107"/>
      <c r="M413" s="108"/>
      <c r="N413" s="98"/>
      <c r="O413" s="19"/>
      <c r="P413" s="76"/>
      <c r="Q413" s="14"/>
      <c r="R413" s="15"/>
      <c r="S413" s="68"/>
      <c r="T413" s="68"/>
      <c r="U413" s="68"/>
    </row>
    <row r="414" spans="1:21" x14ac:dyDescent="0.25">
      <c r="A414" s="92"/>
      <c r="B414" s="89"/>
      <c r="C414" s="90"/>
      <c r="D414" s="91"/>
      <c r="E414" s="92"/>
      <c r="F414" s="93"/>
      <c r="G414" s="94"/>
      <c r="H414" s="105"/>
      <c r="I414" s="95"/>
      <c r="J414" s="95"/>
      <c r="L414" s="107"/>
      <c r="M414" s="108"/>
      <c r="N414" s="98"/>
      <c r="O414" s="19"/>
      <c r="P414" s="76"/>
      <c r="Q414" s="14"/>
      <c r="R414" s="15"/>
      <c r="S414" s="68"/>
      <c r="T414" s="68"/>
      <c r="U414" s="68"/>
    </row>
    <row r="415" spans="1:21" x14ac:dyDescent="0.25">
      <c r="A415" s="92"/>
      <c r="B415" s="89"/>
      <c r="C415" s="90"/>
      <c r="D415" s="91"/>
      <c r="E415" s="92"/>
      <c r="F415" s="93"/>
      <c r="G415" s="94"/>
      <c r="H415" s="105"/>
      <c r="I415" s="95"/>
      <c r="J415" s="95"/>
      <c r="L415" s="107"/>
      <c r="M415" s="108"/>
      <c r="N415" s="98"/>
      <c r="O415" s="19"/>
      <c r="P415" s="76"/>
      <c r="Q415" s="14"/>
      <c r="R415" s="15"/>
      <c r="S415" s="68"/>
      <c r="T415" s="68"/>
      <c r="U415" s="68"/>
    </row>
    <row r="416" spans="1:21" x14ac:dyDescent="0.25">
      <c r="A416" s="92"/>
      <c r="B416" s="89"/>
      <c r="C416" s="90"/>
      <c r="D416" s="91"/>
      <c r="E416" s="92"/>
      <c r="F416" s="93"/>
      <c r="G416" s="94"/>
      <c r="H416" s="105"/>
      <c r="I416" s="95"/>
      <c r="J416" s="95"/>
      <c r="L416" s="107"/>
      <c r="M416" s="108"/>
      <c r="N416" s="98"/>
      <c r="O416" s="19"/>
      <c r="P416" s="76"/>
      <c r="Q416" s="14"/>
      <c r="R416" s="15"/>
      <c r="S416" s="68"/>
      <c r="T416" s="68"/>
      <c r="U416" s="68"/>
    </row>
    <row r="417" spans="1:21" x14ac:dyDescent="0.25">
      <c r="A417" s="92"/>
      <c r="B417" s="89"/>
      <c r="C417" s="90"/>
      <c r="D417" s="91"/>
      <c r="E417" s="92"/>
      <c r="F417" s="93"/>
      <c r="G417" s="94"/>
      <c r="H417" s="105"/>
      <c r="I417" s="95"/>
      <c r="J417" s="95"/>
      <c r="L417" s="107"/>
      <c r="M417" s="108"/>
      <c r="N417" s="98"/>
      <c r="O417" s="19"/>
      <c r="P417" s="76"/>
      <c r="Q417" s="14"/>
      <c r="R417" s="15"/>
      <c r="S417" s="68"/>
      <c r="T417" s="68"/>
      <c r="U417" s="68"/>
    </row>
    <row r="418" spans="1:21" x14ac:dyDescent="0.25">
      <c r="A418" s="92"/>
      <c r="B418" s="89"/>
      <c r="C418" s="90"/>
      <c r="D418" s="91"/>
      <c r="E418" s="92"/>
      <c r="F418" s="93"/>
      <c r="G418" s="94"/>
      <c r="H418" s="105"/>
      <c r="I418" s="95"/>
      <c r="J418" s="95"/>
      <c r="L418" s="107"/>
      <c r="M418" s="108"/>
      <c r="N418" s="98"/>
      <c r="O418" s="19"/>
      <c r="P418" s="76"/>
      <c r="Q418" s="14"/>
      <c r="R418" s="15"/>
      <c r="S418" s="68"/>
      <c r="T418" s="68"/>
      <c r="U418" s="68"/>
    </row>
    <row r="419" spans="1:21" x14ac:dyDescent="0.25">
      <c r="A419" s="92"/>
      <c r="B419" s="89"/>
      <c r="C419" s="90"/>
      <c r="D419" s="91"/>
      <c r="E419" s="92"/>
      <c r="F419" s="93"/>
      <c r="G419" s="94"/>
      <c r="H419" s="105"/>
      <c r="I419" s="95"/>
      <c r="J419" s="95"/>
      <c r="L419" s="107"/>
      <c r="M419" s="108"/>
      <c r="N419" s="98"/>
      <c r="O419" s="19"/>
      <c r="P419" s="76"/>
      <c r="Q419" s="14"/>
      <c r="R419" s="15"/>
      <c r="S419" s="68"/>
      <c r="T419" s="68"/>
      <c r="U419" s="68"/>
    </row>
    <row r="420" spans="1:21" x14ac:dyDescent="0.25">
      <c r="A420" s="92"/>
      <c r="B420" s="89"/>
      <c r="C420" s="90"/>
      <c r="D420" s="91"/>
      <c r="E420" s="92"/>
      <c r="F420" s="93"/>
      <c r="G420" s="94"/>
      <c r="H420" s="105"/>
      <c r="I420" s="95"/>
      <c r="J420" s="95"/>
      <c r="L420" s="107"/>
      <c r="M420" s="108"/>
      <c r="N420" s="98"/>
      <c r="O420" s="19"/>
      <c r="P420" s="76"/>
      <c r="Q420" s="14"/>
      <c r="R420" s="15"/>
      <c r="S420" s="68"/>
      <c r="T420" s="68"/>
      <c r="U420" s="68"/>
    </row>
    <row r="421" spans="1:21" x14ac:dyDescent="0.25">
      <c r="A421" s="92"/>
      <c r="B421" s="89"/>
      <c r="C421" s="90"/>
      <c r="D421" s="91"/>
      <c r="E421" s="92"/>
      <c r="F421" s="93"/>
      <c r="G421" s="94"/>
      <c r="H421" s="105"/>
      <c r="I421" s="95"/>
      <c r="J421" s="95"/>
      <c r="L421" s="107"/>
      <c r="M421" s="108"/>
      <c r="N421" s="98"/>
      <c r="O421" s="19"/>
      <c r="P421" s="76"/>
      <c r="Q421" s="14"/>
      <c r="R421" s="15"/>
      <c r="S421" s="68"/>
      <c r="T421" s="68"/>
      <c r="U421" s="68"/>
    </row>
    <row r="422" spans="1:21" x14ac:dyDescent="0.25">
      <c r="A422" s="92"/>
      <c r="B422" s="89"/>
      <c r="C422" s="90"/>
      <c r="D422" s="91"/>
      <c r="E422" s="92"/>
      <c r="F422" s="93"/>
      <c r="G422" s="94"/>
      <c r="H422" s="105"/>
      <c r="I422" s="95"/>
      <c r="J422" s="95"/>
      <c r="L422" s="107"/>
      <c r="M422" s="108"/>
      <c r="N422" s="98"/>
      <c r="O422" s="19"/>
      <c r="P422" s="76"/>
      <c r="Q422" s="14"/>
      <c r="R422" s="15"/>
      <c r="S422" s="68"/>
      <c r="T422" s="68"/>
      <c r="U422" s="68"/>
    </row>
    <row r="423" spans="1:21" x14ac:dyDescent="0.25">
      <c r="A423" s="92"/>
      <c r="B423" s="89"/>
      <c r="C423" s="90"/>
      <c r="D423" s="91"/>
      <c r="E423" s="92"/>
      <c r="F423" s="93"/>
      <c r="G423" s="94"/>
      <c r="H423" s="105"/>
      <c r="I423" s="95"/>
      <c r="J423" s="95"/>
      <c r="L423" s="107"/>
      <c r="M423" s="108"/>
      <c r="N423" s="98"/>
      <c r="O423" s="19"/>
      <c r="P423" s="76"/>
      <c r="Q423" s="14"/>
      <c r="R423" s="15"/>
      <c r="S423" s="68"/>
      <c r="T423" s="68"/>
      <c r="U423" s="68"/>
    </row>
    <row r="424" spans="1:21" x14ac:dyDescent="0.25">
      <c r="A424" s="92"/>
      <c r="B424" s="89"/>
      <c r="C424" s="90"/>
      <c r="D424" s="91"/>
      <c r="E424" s="92"/>
      <c r="F424" s="93"/>
      <c r="G424" s="94"/>
      <c r="H424" s="105"/>
      <c r="I424" s="95"/>
      <c r="J424" s="95"/>
      <c r="L424" s="107"/>
      <c r="M424" s="108"/>
      <c r="N424" s="98"/>
      <c r="O424" s="19"/>
      <c r="P424" s="76"/>
      <c r="Q424" s="14"/>
      <c r="R424" s="15"/>
      <c r="S424" s="68"/>
      <c r="T424" s="68"/>
      <c r="U424" s="68"/>
    </row>
    <row r="425" spans="1:21" x14ac:dyDescent="0.25">
      <c r="A425" s="92"/>
      <c r="B425" s="89"/>
      <c r="C425" s="90"/>
      <c r="D425" s="91"/>
      <c r="E425" s="92"/>
      <c r="F425" s="93"/>
      <c r="G425" s="94"/>
      <c r="H425" s="105"/>
      <c r="I425" s="95"/>
      <c r="J425" s="95"/>
      <c r="L425" s="107"/>
      <c r="M425" s="108"/>
      <c r="N425" s="98"/>
      <c r="O425" s="19"/>
      <c r="P425" s="76"/>
      <c r="Q425" s="14"/>
      <c r="R425" s="15"/>
      <c r="S425" s="68"/>
      <c r="T425" s="68"/>
      <c r="U425" s="68"/>
    </row>
    <row r="426" spans="1:21" x14ac:dyDescent="0.25">
      <c r="A426" s="92"/>
      <c r="B426" s="89"/>
      <c r="C426" s="90"/>
      <c r="D426" s="91"/>
      <c r="E426" s="92"/>
      <c r="F426" s="93"/>
      <c r="G426" s="94"/>
      <c r="H426" s="105"/>
      <c r="I426" s="95"/>
      <c r="J426" s="95"/>
      <c r="L426" s="107"/>
      <c r="M426" s="108"/>
      <c r="N426" s="98"/>
      <c r="O426" s="19"/>
      <c r="P426" s="76"/>
      <c r="Q426" s="14"/>
      <c r="R426" s="15"/>
      <c r="S426" s="68"/>
      <c r="T426" s="68"/>
      <c r="U426" s="68"/>
    </row>
    <row r="427" spans="1:21" x14ac:dyDescent="0.25">
      <c r="A427" s="92"/>
      <c r="B427" s="89"/>
      <c r="C427" s="90"/>
      <c r="D427" s="91"/>
      <c r="E427" s="92"/>
      <c r="F427" s="93"/>
      <c r="G427" s="94"/>
      <c r="H427" s="105"/>
      <c r="I427" s="95"/>
      <c r="J427" s="95"/>
      <c r="L427" s="107"/>
      <c r="M427" s="108"/>
      <c r="N427" s="98"/>
      <c r="O427" s="19"/>
      <c r="P427" s="76"/>
      <c r="Q427" s="14"/>
      <c r="R427" s="15"/>
      <c r="S427" s="68"/>
      <c r="T427" s="68"/>
      <c r="U427" s="68"/>
    </row>
    <row r="428" spans="1:21" x14ac:dyDescent="0.25">
      <c r="A428" s="92"/>
      <c r="B428" s="89"/>
      <c r="C428" s="90"/>
      <c r="D428" s="91"/>
      <c r="E428" s="92"/>
      <c r="F428" s="93"/>
      <c r="G428" s="94"/>
      <c r="H428" s="105"/>
      <c r="I428" s="95"/>
      <c r="J428" s="95"/>
      <c r="L428" s="107"/>
      <c r="M428" s="108"/>
      <c r="N428" s="98"/>
      <c r="O428" s="19"/>
      <c r="P428" s="76"/>
      <c r="Q428" s="14"/>
      <c r="R428" s="15"/>
      <c r="S428" s="68"/>
      <c r="T428" s="68"/>
      <c r="U428" s="68"/>
    </row>
    <row r="429" spans="1:21" x14ac:dyDescent="0.25">
      <c r="A429" s="92"/>
      <c r="B429" s="89"/>
      <c r="C429" s="90"/>
      <c r="D429" s="91"/>
      <c r="E429" s="92"/>
      <c r="F429" s="93"/>
      <c r="G429" s="94"/>
      <c r="H429" s="105"/>
      <c r="I429" s="95"/>
      <c r="J429" s="95"/>
      <c r="L429" s="107"/>
      <c r="M429" s="108"/>
      <c r="N429" s="98"/>
      <c r="O429" s="19"/>
      <c r="P429" s="76"/>
      <c r="Q429" s="14"/>
      <c r="R429" s="15"/>
      <c r="S429" s="68"/>
      <c r="T429" s="68"/>
      <c r="U429" s="68"/>
    </row>
    <row r="430" spans="1:21" x14ac:dyDescent="0.25">
      <c r="A430" s="92"/>
      <c r="B430" s="89"/>
      <c r="C430" s="90"/>
      <c r="D430" s="91"/>
      <c r="E430" s="92"/>
      <c r="F430" s="93"/>
      <c r="G430" s="94"/>
      <c r="H430" s="105"/>
      <c r="I430" s="95"/>
      <c r="J430" s="95"/>
      <c r="L430" s="107"/>
      <c r="M430" s="108"/>
      <c r="N430" s="98"/>
      <c r="O430" s="19"/>
      <c r="P430" s="76"/>
      <c r="Q430" s="14"/>
      <c r="R430" s="15"/>
      <c r="S430" s="68"/>
      <c r="T430" s="68"/>
      <c r="U430" s="68"/>
    </row>
    <row r="431" spans="1:21" x14ac:dyDescent="0.25">
      <c r="A431" s="92"/>
      <c r="B431" s="89"/>
      <c r="C431" s="90"/>
      <c r="D431" s="91"/>
      <c r="E431" s="92"/>
      <c r="F431" s="93"/>
      <c r="G431" s="94"/>
      <c r="H431" s="105"/>
      <c r="I431" s="95"/>
      <c r="J431" s="95"/>
      <c r="L431" s="107"/>
      <c r="M431" s="108"/>
      <c r="N431" s="98"/>
      <c r="O431" s="19"/>
      <c r="P431" s="76"/>
      <c r="Q431" s="14"/>
      <c r="R431" s="15"/>
      <c r="S431" s="68"/>
      <c r="T431" s="68"/>
      <c r="U431" s="68"/>
    </row>
    <row r="432" spans="1:21" x14ac:dyDescent="0.25">
      <c r="A432" s="92"/>
      <c r="B432" s="89"/>
      <c r="C432" s="90"/>
      <c r="D432" s="91"/>
      <c r="E432" s="92"/>
      <c r="F432" s="93"/>
      <c r="G432" s="94"/>
      <c r="H432" s="105"/>
      <c r="I432" s="95"/>
      <c r="J432" s="95"/>
      <c r="L432" s="107"/>
      <c r="M432" s="108"/>
      <c r="N432" s="98"/>
      <c r="O432" s="19"/>
      <c r="P432" s="76"/>
      <c r="Q432" s="14"/>
      <c r="R432" s="15"/>
      <c r="S432" s="68"/>
      <c r="T432" s="68"/>
      <c r="U432" s="68"/>
    </row>
    <row r="433" spans="1:21" x14ac:dyDescent="0.25">
      <c r="A433" s="92"/>
      <c r="B433" s="89"/>
      <c r="C433" s="90"/>
      <c r="D433" s="91"/>
      <c r="E433" s="92"/>
      <c r="F433" s="93"/>
      <c r="G433" s="94"/>
      <c r="H433" s="105"/>
      <c r="I433" s="95"/>
      <c r="J433" s="95"/>
      <c r="L433" s="107"/>
      <c r="M433" s="108"/>
      <c r="N433" s="98"/>
      <c r="O433" s="19"/>
      <c r="P433" s="76"/>
      <c r="Q433" s="14"/>
      <c r="R433" s="15"/>
      <c r="S433" s="68"/>
      <c r="T433" s="68"/>
      <c r="U433" s="68"/>
    </row>
    <row r="434" spans="1:21" x14ac:dyDescent="0.25">
      <c r="A434" s="92"/>
      <c r="B434" s="89"/>
      <c r="C434" s="90"/>
      <c r="D434" s="91"/>
      <c r="E434" s="92"/>
      <c r="F434" s="93"/>
      <c r="G434" s="94"/>
      <c r="H434" s="105"/>
      <c r="I434" s="95"/>
      <c r="J434" s="95"/>
      <c r="L434" s="107"/>
      <c r="M434" s="108"/>
      <c r="N434" s="98"/>
      <c r="O434" s="19"/>
      <c r="P434" s="76"/>
      <c r="Q434" s="14"/>
      <c r="R434" s="15"/>
      <c r="S434" s="68"/>
      <c r="T434" s="68"/>
      <c r="U434" s="68"/>
    </row>
    <row r="435" spans="1:21" x14ac:dyDescent="0.25">
      <c r="A435" s="92"/>
      <c r="B435" s="89"/>
      <c r="C435" s="90"/>
      <c r="D435" s="91"/>
      <c r="E435" s="92"/>
      <c r="F435" s="93"/>
      <c r="G435" s="94"/>
      <c r="H435" s="105"/>
      <c r="I435" s="95"/>
      <c r="J435" s="95"/>
      <c r="L435" s="107"/>
      <c r="M435" s="108"/>
      <c r="N435" s="98"/>
      <c r="O435" s="19"/>
      <c r="P435" s="76"/>
      <c r="Q435" s="14"/>
      <c r="R435" s="15"/>
      <c r="S435" s="68"/>
      <c r="T435" s="68"/>
      <c r="U435" s="68"/>
    </row>
    <row r="436" spans="1:21" x14ac:dyDescent="0.25">
      <c r="A436" s="92"/>
      <c r="B436" s="89"/>
      <c r="C436" s="90"/>
      <c r="D436" s="91"/>
      <c r="E436" s="92"/>
      <c r="F436" s="93"/>
      <c r="G436" s="94"/>
      <c r="H436" s="105"/>
      <c r="I436" s="95"/>
      <c r="J436" s="95"/>
      <c r="L436" s="107"/>
      <c r="M436" s="108"/>
      <c r="N436" s="98"/>
      <c r="O436" s="19"/>
      <c r="P436" s="76"/>
      <c r="Q436" s="14"/>
      <c r="R436" s="15"/>
      <c r="S436" s="68"/>
      <c r="T436" s="68"/>
      <c r="U436" s="68"/>
    </row>
    <row r="437" spans="1:21" x14ac:dyDescent="0.25">
      <c r="A437" s="92"/>
      <c r="B437" s="89"/>
      <c r="C437" s="90"/>
      <c r="D437" s="91"/>
      <c r="E437" s="92"/>
      <c r="F437" s="93"/>
      <c r="G437" s="94"/>
      <c r="H437" s="105"/>
      <c r="I437" s="95"/>
      <c r="J437" s="95"/>
      <c r="L437" s="107"/>
      <c r="M437" s="108"/>
      <c r="N437" s="98"/>
      <c r="O437" s="19"/>
      <c r="P437" s="76"/>
      <c r="Q437" s="14"/>
      <c r="R437" s="15"/>
      <c r="S437" s="68"/>
      <c r="T437" s="68"/>
      <c r="U437" s="68"/>
    </row>
    <row r="438" spans="1:21" x14ac:dyDescent="0.25">
      <c r="A438" s="92"/>
      <c r="B438" s="89"/>
      <c r="C438" s="90"/>
      <c r="D438" s="91"/>
      <c r="E438" s="92"/>
      <c r="F438" s="93"/>
      <c r="G438" s="94"/>
      <c r="H438" s="105"/>
      <c r="I438" s="95"/>
      <c r="J438" s="95"/>
      <c r="L438" s="107"/>
      <c r="M438" s="108"/>
      <c r="N438" s="98"/>
      <c r="O438" s="19"/>
      <c r="P438" s="76"/>
      <c r="Q438" s="14"/>
      <c r="R438" s="15"/>
      <c r="S438" s="68"/>
      <c r="T438" s="68"/>
      <c r="U438" s="68"/>
    </row>
    <row r="439" spans="1:21" x14ac:dyDescent="0.25">
      <c r="A439" s="92"/>
      <c r="B439" s="89"/>
      <c r="C439" s="90"/>
      <c r="D439" s="91"/>
      <c r="E439" s="92"/>
      <c r="F439" s="93"/>
      <c r="G439" s="94"/>
      <c r="H439" s="105"/>
      <c r="I439" s="95"/>
      <c r="J439" s="95"/>
      <c r="L439" s="107"/>
      <c r="M439" s="108"/>
      <c r="N439" s="98"/>
      <c r="O439" s="19"/>
      <c r="P439" s="76"/>
      <c r="Q439" s="14"/>
      <c r="R439" s="15"/>
      <c r="S439" s="68"/>
      <c r="T439" s="68"/>
      <c r="U439" s="68"/>
    </row>
    <row r="440" spans="1:21" x14ac:dyDescent="0.25">
      <c r="A440" s="92"/>
      <c r="B440" s="89"/>
      <c r="C440" s="90"/>
      <c r="D440" s="91"/>
      <c r="E440" s="92"/>
      <c r="F440" s="93"/>
      <c r="G440" s="94"/>
      <c r="H440" s="105"/>
      <c r="I440" s="95"/>
      <c r="J440" s="95"/>
      <c r="L440" s="107"/>
      <c r="M440" s="108"/>
      <c r="N440" s="98"/>
      <c r="O440" s="19"/>
      <c r="P440" s="76"/>
      <c r="Q440" s="14"/>
      <c r="R440" s="15"/>
      <c r="S440" s="68"/>
      <c r="T440" s="68"/>
      <c r="U440" s="68"/>
    </row>
    <row r="441" spans="1:21" x14ac:dyDescent="0.25">
      <c r="A441" s="92"/>
      <c r="B441" s="89"/>
      <c r="C441" s="90"/>
      <c r="D441" s="91"/>
      <c r="E441" s="92"/>
      <c r="F441" s="93"/>
      <c r="G441" s="94"/>
      <c r="H441" s="105"/>
      <c r="I441" s="95"/>
      <c r="J441" s="95"/>
      <c r="L441" s="107"/>
      <c r="M441" s="108"/>
      <c r="N441" s="98"/>
      <c r="O441" s="19"/>
      <c r="P441" s="76"/>
      <c r="Q441" s="14"/>
      <c r="R441" s="15"/>
      <c r="S441" s="68"/>
      <c r="T441" s="68"/>
      <c r="U441" s="68"/>
    </row>
    <row r="442" spans="1:21" x14ac:dyDescent="0.25">
      <c r="A442" s="92"/>
      <c r="B442" s="89"/>
      <c r="C442" s="90"/>
      <c r="D442" s="91"/>
      <c r="E442" s="92"/>
      <c r="F442" s="93"/>
      <c r="G442" s="94"/>
      <c r="H442" s="105"/>
      <c r="I442" s="95"/>
      <c r="J442" s="95"/>
      <c r="L442" s="107"/>
      <c r="M442" s="108"/>
      <c r="N442" s="98"/>
      <c r="O442" s="19"/>
      <c r="P442" s="76"/>
      <c r="Q442" s="14"/>
      <c r="R442" s="15"/>
      <c r="S442" s="68"/>
      <c r="T442" s="68"/>
      <c r="U442" s="68"/>
    </row>
    <row r="443" spans="1:21" x14ac:dyDescent="0.25">
      <c r="A443" s="92"/>
      <c r="B443" s="89"/>
      <c r="C443" s="90"/>
      <c r="D443" s="91"/>
      <c r="E443" s="92"/>
      <c r="F443" s="93"/>
      <c r="G443" s="94"/>
      <c r="H443" s="105"/>
      <c r="I443" s="95"/>
      <c r="J443" s="95"/>
      <c r="L443" s="107"/>
      <c r="M443" s="108"/>
      <c r="N443" s="98"/>
      <c r="O443" s="19"/>
      <c r="P443" s="76"/>
      <c r="Q443" s="14"/>
      <c r="R443" s="15"/>
      <c r="S443" s="68"/>
      <c r="T443" s="68"/>
      <c r="U443" s="68"/>
    </row>
    <row r="444" spans="1:21" x14ac:dyDescent="0.25">
      <c r="A444" s="92"/>
      <c r="B444" s="89"/>
      <c r="C444" s="90"/>
      <c r="D444" s="91"/>
      <c r="E444" s="92"/>
      <c r="F444" s="93"/>
      <c r="G444" s="94"/>
      <c r="H444" s="105"/>
      <c r="I444" s="95"/>
      <c r="J444" s="95"/>
      <c r="L444" s="107"/>
      <c r="M444" s="108"/>
      <c r="N444" s="98"/>
      <c r="O444" s="19"/>
      <c r="P444" s="76"/>
      <c r="Q444" s="14"/>
      <c r="R444" s="15"/>
      <c r="S444" s="68"/>
      <c r="T444" s="68"/>
      <c r="U444" s="68"/>
    </row>
    <row r="445" spans="1:21" x14ac:dyDescent="0.25">
      <c r="A445" s="92"/>
      <c r="B445" s="89"/>
      <c r="C445" s="90"/>
      <c r="D445" s="91"/>
      <c r="E445" s="92"/>
      <c r="F445" s="93"/>
      <c r="G445" s="94"/>
      <c r="H445" s="105"/>
      <c r="I445" s="95"/>
      <c r="J445" s="95"/>
      <c r="L445" s="107"/>
      <c r="M445" s="108"/>
      <c r="N445" s="98"/>
      <c r="O445" s="19"/>
      <c r="P445" s="76"/>
      <c r="Q445" s="14"/>
      <c r="R445" s="15"/>
      <c r="S445" s="68"/>
      <c r="T445" s="68"/>
      <c r="U445" s="68"/>
    </row>
    <row r="446" spans="1:21" x14ac:dyDescent="0.25">
      <c r="A446" s="92"/>
      <c r="B446" s="89"/>
      <c r="C446" s="90"/>
      <c r="D446" s="91"/>
      <c r="E446" s="92"/>
      <c r="F446" s="93"/>
      <c r="G446" s="94"/>
      <c r="H446" s="105"/>
      <c r="I446" s="95"/>
      <c r="J446" s="95"/>
      <c r="L446" s="107"/>
      <c r="M446" s="108"/>
      <c r="N446" s="98"/>
      <c r="O446" s="19"/>
      <c r="P446" s="76"/>
      <c r="Q446" s="14"/>
      <c r="R446" s="15"/>
      <c r="S446" s="68"/>
      <c r="T446" s="68"/>
      <c r="U446" s="68"/>
    </row>
    <row r="447" spans="1:21" x14ac:dyDescent="0.25">
      <c r="A447" s="92"/>
      <c r="B447" s="89"/>
      <c r="C447" s="90"/>
      <c r="D447" s="91"/>
      <c r="E447" s="92"/>
      <c r="F447" s="93"/>
      <c r="G447" s="94"/>
      <c r="H447" s="105"/>
      <c r="I447" s="95"/>
      <c r="J447" s="95"/>
      <c r="L447" s="107"/>
      <c r="M447" s="108"/>
      <c r="N447" s="98"/>
      <c r="O447" s="19"/>
      <c r="P447" s="76"/>
      <c r="Q447" s="14"/>
      <c r="R447" s="15"/>
      <c r="S447" s="68"/>
      <c r="T447" s="68"/>
      <c r="U447" s="68"/>
    </row>
    <row r="448" spans="1:21" x14ac:dyDescent="0.25">
      <c r="A448" s="92"/>
      <c r="B448" s="89"/>
      <c r="C448" s="90"/>
      <c r="D448" s="91"/>
      <c r="E448" s="92"/>
      <c r="F448" s="93"/>
      <c r="G448" s="94"/>
      <c r="H448" s="105"/>
      <c r="I448" s="95"/>
      <c r="J448" s="95"/>
      <c r="L448" s="107"/>
      <c r="M448" s="108"/>
      <c r="N448" s="98"/>
      <c r="O448" s="19"/>
      <c r="P448" s="76"/>
      <c r="Q448" s="14"/>
      <c r="R448" s="15"/>
      <c r="S448" s="68"/>
      <c r="T448" s="68"/>
      <c r="U448" s="68"/>
    </row>
    <row r="449" spans="1:21" x14ac:dyDescent="0.25">
      <c r="A449" s="92"/>
      <c r="B449" s="89"/>
      <c r="C449" s="90"/>
      <c r="D449" s="91"/>
      <c r="E449" s="92"/>
      <c r="F449" s="93"/>
      <c r="G449" s="94"/>
      <c r="H449" s="105"/>
      <c r="I449" s="95"/>
      <c r="J449" s="95"/>
      <c r="L449" s="107"/>
      <c r="M449" s="108"/>
      <c r="N449" s="98"/>
      <c r="O449" s="19"/>
      <c r="P449" s="76"/>
      <c r="Q449" s="14"/>
      <c r="R449" s="15"/>
      <c r="S449" s="68"/>
      <c r="T449" s="68"/>
      <c r="U449" s="68"/>
    </row>
    <row r="450" spans="1:21" x14ac:dyDescent="0.25">
      <c r="A450" s="92"/>
      <c r="B450" s="89"/>
      <c r="C450" s="90"/>
      <c r="D450" s="91"/>
      <c r="E450" s="92"/>
      <c r="F450" s="93"/>
      <c r="G450" s="94"/>
      <c r="H450" s="105"/>
      <c r="I450" s="95"/>
      <c r="J450" s="95"/>
      <c r="L450" s="107"/>
      <c r="M450" s="108"/>
      <c r="N450" s="98"/>
      <c r="O450" s="19"/>
      <c r="P450" s="76"/>
      <c r="Q450" s="14"/>
      <c r="R450" s="15"/>
      <c r="S450" s="68"/>
      <c r="T450" s="68"/>
      <c r="U450" s="68"/>
    </row>
    <row r="451" spans="1:21" x14ac:dyDescent="0.25">
      <c r="A451" s="92"/>
      <c r="B451" s="89"/>
      <c r="C451" s="90"/>
      <c r="D451" s="91"/>
      <c r="E451" s="92"/>
      <c r="F451" s="93"/>
      <c r="G451" s="94"/>
      <c r="H451" s="105"/>
      <c r="I451" s="95"/>
      <c r="J451" s="95"/>
      <c r="L451" s="107"/>
      <c r="M451" s="108"/>
      <c r="N451" s="98"/>
      <c r="O451" s="19"/>
      <c r="P451" s="76"/>
      <c r="Q451" s="14"/>
      <c r="R451" s="15"/>
      <c r="S451" s="68"/>
      <c r="T451" s="68"/>
      <c r="U451" s="68"/>
    </row>
    <row r="452" spans="1:21" x14ac:dyDescent="0.25">
      <c r="A452" s="92"/>
      <c r="B452" s="89"/>
      <c r="C452" s="90"/>
      <c r="D452" s="91"/>
      <c r="E452" s="92"/>
      <c r="F452" s="93"/>
      <c r="G452" s="94"/>
      <c r="H452" s="105"/>
      <c r="I452" s="95"/>
      <c r="J452" s="95"/>
      <c r="L452" s="107"/>
      <c r="M452" s="108"/>
      <c r="N452" s="98"/>
      <c r="O452" s="19"/>
      <c r="P452" s="76"/>
      <c r="Q452" s="14"/>
      <c r="R452" s="15"/>
      <c r="S452" s="68"/>
      <c r="T452" s="68"/>
      <c r="U452" s="68"/>
    </row>
    <row r="453" spans="1:21" x14ac:dyDescent="0.25">
      <c r="A453" s="92"/>
      <c r="B453" s="89"/>
      <c r="C453" s="90"/>
      <c r="D453" s="91"/>
      <c r="E453" s="92"/>
      <c r="F453" s="93"/>
      <c r="G453" s="94"/>
      <c r="H453" s="105"/>
      <c r="I453" s="95"/>
      <c r="J453" s="95"/>
      <c r="L453" s="107"/>
      <c r="M453" s="108"/>
      <c r="N453" s="98"/>
      <c r="O453" s="19"/>
      <c r="P453" s="76"/>
      <c r="Q453" s="14"/>
      <c r="R453" s="15"/>
      <c r="S453" s="68"/>
      <c r="T453" s="68"/>
      <c r="U453" s="68"/>
    </row>
    <row r="454" spans="1:21" x14ac:dyDescent="0.25">
      <c r="A454" s="92"/>
      <c r="B454" s="89"/>
      <c r="C454" s="90"/>
      <c r="D454" s="91"/>
      <c r="E454" s="92"/>
      <c r="F454" s="93"/>
      <c r="G454" s="94"/>
      <c r="H454" s="105"/>
      <c r="I454" s="95"/>
      <c r="J454" s="95"/>
      <c r="L454" s="107"/>
      <c r="M454" s="108"/>
      <c r="N454" s="98"/>
      <c r="O454" s="19"/>
      <c r="P454" s="76"/>
      <c r="Q454" s="14"/>
      <c r="R454" s="15"/>
      <c r="S454" s="68"/>
      <c r="T454" s="68"/>
      <c r="U454" s="68"/>
    </row>
    <row r="455" spans="1:21" x14ac:dyDescent="0.25">
      <c r="A455" s="92"/>
      <c r="B455" s="89"/>
      <c r="C455" s="90"/>
      <c r="D455" s="91"/>
      <c r="E455" s="92"/>
      <c r="F455" s="93"/>
      <c r="G455" s="94"/>
      <c r="H455" s="105"/>
      <c r="I455" s="95"/>
      <c r="J455" s="95"/>
      <c r="L455" s="107"/>
      <c r="M455" s="108"/>
      <c r="N455" s="98"/>
      <c r="O455" s="19"/>
      <c r="P455" s="76"/>
      <c r="Q455" s="14"/>
      <c r="R455" s="15"/>
      <c r="S455" s="68"/>
      <c r="T455" s="68"/>
      <c r="U455" s="68"/>
    </row>
    <row r="456" spans="1:21" x14ac:dyDescent="0.25">
      <c r="A456" s="92"/>
      <c r="B456" s="89"/>
      <c r="C456" s="90"/>
      <c r="D456" s="91"/>
      <c r="E456" s="92"/>
      <c r="F456" s="93"/>
      <c r="G456" s="94"/>
      <c r="H456" s="105"/>
      <c r="I456" s="95"/>
      <c r="J456" s="95"/>
      <c r="L456" s="107"/>
      <c r="M456" s="108"/>
      <c r="N456" s="98"/>
      <c r="O456" s="19"/>
      <c r="P456" s="76"/>
      <c r="Q456" s="14"/>
      <c r="R456" s="15"/>
      <c r="S456" s="68"/>
      <c r="T456" s="68"/>
      <c r="U456" s="68"/>
    </row>
    <row r="457" spans="1:21" x14ac:dyDescent="0.25">
      <c r="A457" s="92"/>
      <c r="B457" s="89"/>
      <c r="C457" s="90"/>
      <c r="D457" s="91"/>
      <c r="E457" s="92"/>
      <c r="F457" s="93"/>
      <c r="G457" s="94"/>
      <c r="H457" s="105"/>
      <c r="I457" s="95"/>
      <c r="J457" s="95"/>
      <c r="L457" s="107"/>
      <c r="M457" s="108"/>
      <c r="N457" s="98"/>
      <c r="O457" s="19"/>
      <c r="P457" s="76"/>
      <c r="Q457" s="14"/>
      <c r="R457" s="15"/>
      <c r="S457" s="68"/>
      <c r="T457" s="68"/>
      <c r="U457" s="68"/>
    </row>
    <row r="458" spans="1:21" x14ac:dyDescent="0.25">
      <c r="A458" s="92"/>
      <c r="B458" s="89"/>
      <c r="C458" s="90"/>
      <c r="D458" s="91"/>
      <c r="E458" s="92"/>
      <c r="F458" s="93"/>
      <c r="G458" s="94"/>
      <c r="H458" s="105"/>
      <c r="I458" s="95"/>
      <c r="J458" s="95"/>
      <c r="L458" s="107"/>
      <c r="M458" s="108"/>
      <c r="N458" s="98"/>
      <c r="O458" s="19"/>
      <c r="P458" s="76"/>
      <c r="Q458" s="14"/>
      <c r="R458" s="15"/>
      <c r="S458" s="68"/>
      <c r="T458" s="68"/>
      <c r="U458" s="68"/>
    </row>
    <row r="459" spans="1:21" x14ac:dyDescent="0.25">
      <c r="A459" s="92"/>
      <c r="B459" s="89"/>
      <c r="C459" s="90"/>
      <c r="D459" s="91"/>
      <c r="E459" s="92"/>
      <c r="F459" s="93"/>
      <c r="G459" s="94"/>
      <c r="H459" s="105"/>
      <c r="I459" s="95"/>
      <c r="J459" s="95"/>
      <c r="L459" s="107"/>
      <c r="M459" s="108"/>
      <c r="N459" s="98"/>
      <c r="O459" s="19"/>
      <c r="P459" s="76"/>
      <c r="Q459" s="14"/>
      <c r="R459" s="15"/>
      <c r="S459" s="68"/>
      <c r="T459" s="68"/>
      <c r="U459" s="68"/>
    </row>
    <row r="460" spans="1:21" x14ac:dyDescent="0.25">
      <c r="A460" s="92"/>
      <c r="B460" s="89"/>
      <c r="C460" s="90"/>
      <c r="D460" s="91"/>
      <c r="E460" s="92"/>
      <c r="F460" s="93"/>
      <c r="G460" s="94"/>
      <c r="H460" s="105"/>
      <c r="I460" s="95"/>
      <c r="J460" s="95"/>
      <c r="L460" s="107"/>
      <c r="M460" s="108"/>
      <c r="N460" s="98"/>
      <c r="O460" s="19"/>
      <c r="P460" s="76"/>
      <c r="Q460" s="14"/>
      <c r="R460" s="15"/>
      <c r="S460" s="68"/>
      <c r="T460" s="68"/>
      <c r="U460" s="68"/>
    </row>
    <row r="461" spans="1:21" x14ac:dyDescent="0.25">
      <c r="A461" s="92"/>
      <c r="B461" s="89"/>
      <c r="C461" s="90"/>
      <c r="D461" s="91"/>
      <c r="E461" s="92"/>
      <c r="F461" s="93"/>
      <c r="G461" s="94"/>
      <c r="H461" s="105"/>
      <c r="I461" s="95"/>
      <c r="J461" s="95"/>
      <c r="L461" s="107"/>
      <c r="M461" s="108"/>
      <c r="N461" s="98"/>
      <c r="O461" s="19"/>
      <c r="P461" s="76"/>
      <c r="Q461" s="14"/>
      <c r="R461" s="15"/>
      <c r="S461" s="68"/>
      <c r="T461" s="68"/>
      <c r="U461" s="68"/>
    </row>
    <row r="462" spans="1:21" x14ac:dyDescent="0.25">
      <c r="A462" s="92"/>
      <c r="B462" s="89"/>
      <c r="C462" s="90"/>
      <c r="D462" s="91"/>
      <c r="E462" s="92"/>
      <c r="F462" s="93"/>
      <c r="G462" s="94"/>
      <c r="H462" s="105"/>
      <c r="I462" s="95"/>
      <c r="J462" s="95"/>
      <c r="L462" s="107"/>
      <c r="M462" s="108"/>
      <c r="N462" s="98"/>
      <c r="O462" s="19"/>
      <c r="P462" s="76"/>
      <c r="Q462" s="14"/>
      <c r="R462" s="15"/>
      <c r="S462" s="68"/>
      <c r="T462" s="68"/>
      <c r="U462" s="68"/>
    </row>
    <row r="463" spans="1:21" x14ac:dyDescent="0.25">
      <c r="A463" s="92"/>
      <c r="B463" s="89"/>
      <c r="C463" s="90"/>
      <c r="D463" s="91"/>
      <c r="E463" s="92"/>
      <c r="F463" s="93"/>
      <c r="G463" s="94"/>
      <c r="H463" s="105"/>
      <c r="I463" s="95"/>
      <c r="J463" s="95"/>
      <c r="L463" s="107"/>
      <c r="M463" s="108"/>
      <c r="N463" s="98"/>
      <c r="O463" s="19"/>
      <c r="P463" s="76"/>
      <c r="Q463" s="14"/>
      <c r="R463" s="15"/>
      <c r="S463" s="68"/>
      <c r="T463" s="68"/>
      <c r="U463" s="68"/>
    </row>
    <row r="464" spans="1:21" x14ac:dyDescent="0.25">
      <c r="A464" s="92"/>
      <c r="B464" s="89"/>
      <c r="C464" s="90"/>
      <c r="D464" s="91"/>
      <c r="E464" s="92"/>
      <c r="F464" s="93"/>
      <c r="G464" s="94"/>
      <c r="H464" s="105"/>
      <c r="I464" s="95"/>
      <c r="J464" s="95"/>
      <c r="L464" s="107"/>
      <c r="M464" s="108"/>
      <c r="N464" s="98"/>
      <c r="O464" s="19"/>
      <c r="P464" s="76"/>
      <c r="Q464" s="14"/>
      <c r="R464" s="15"/>
      <c r="S464" s="68"/>
      <c r="T464" s="68"/>
      <c r="U464" s="68"/>
    </row>
    <row r="465" spans="1:21" x14ac:dyDescent="0.25">
      <c r="A465" s="92"/>
      <c r="B465" s="89"/>
      <c r="C465" s="90"/>
      <c r="D465" s="91"/>
      <c r="E465" s="92"/>
      <c r="F465" s="93"/>
      <c r="G465" s="94"/>
      <c r="H465" s="105"/>
      <c r="I465" s="95"/>
      <c r="J465" s="95"/>
      <c r="L465" s="107"/>
      <c r="M465" s="108"/>
      <c r="N465" s="98"/>
      <c r="O465" s="19"/>
      <c r="P465" s="76"/>
      <c r="Q465" s="14"/>
      <c r="R465" s="15"/>
      <c r="S465" s="68"/>
      <c r="T465" s="68"/>
      <c r="U465" s="68"/>
    </row>
    <row r="466" spans="1:21" x14ac:dyDescent="0.25">
      <c r="A466" s="92"/>
      <c r="B466" s="89"/>
      <c r="C466" s="90"/>
      <c r="D466" s="91"/>
      <c r="E466" s="92"/>
      <c r="F466" s="93"/>
      <c r="G466" s="94"/>
      <c r="H466" s="105"/>
      <c r="I466" s="95"/>
      <c r="J466" s="95"/>
      <c r="L466" s="107"/>
      <c r="M466" s="108"/>
      <c r="N466" s="98"/>
      <c r="O466" s="19"/>
      <c r="P466" s="76"/>
      <c r="Q466" s="14"/>
      <c r="R466" s="15"/>
      <c r="S466" s="68"/>
      <c r="T466" s="68"/>
      <c r="U466" s="68"/>
    </row>
    <row r="467" spans="1:21" x14ac:dyDescent="0.25">
      <c r="A467" s="92"/>
      <c r="B467" s="89"/>
      <c r="C467" s="90"/>
      <c r="D467" s="91"/>
      <c r="E467" s="92"/>
      <c r="F467" s="93"/>
      <c r="G467" s="94"/>
      <c r="H467" s="105"/>
      <c r="I467" s="95"/>
      <c r="J467" s="95"/>
      <c r="L467" s="107"/>
      <c r="M467" s="108"/>
      <c r="N467" s="98"/>
      <c r="O467" s="19"/>
      <c r="P467" s="76"/>
      <c r="Q467" s="14"/>
      <c r="R467" s="15"/>
      <c r="S467" s="68"/>
      <c r="T467" s="68"/>
      <c r="U467" s="68"/>
    </row>
    <row r="468" spans="1:21" x14ac:dyDescent="0.25">
      <c r="A468" s="92"/>
      <c r="B468" s="89"/>
      <c r="C468" s="90"/>
      <c r="D468" s="91"/>
      <c r="E468" s="92"/>
      <c r="F468" s="93"/>
      <c r="G468" s="94"/>
      <c r="H468" s="105"/>
      <c r="I468" s="95"/>
      <c r="J468" s="95"/>
      <c r="L468" s="107"/>
      <c r="M468" s="108"/>
      <c r="N468" s="98"/>
      <c r="O468" s="19"/>
      <c r="P468" s="76"/>
      <c r="Q468" s="14"/>
      <c r="R468" s="15"/>
      <c r="S468" s="68"/>
      <c r="T468" s="68"/>
      <c r="U468" s="68"/>
    </row>
    <row r="469" spans="1:21" x14ac:dyDescent="0.25">
      <c r="A469" s="92"/>
      <c r="B469" s="89"/>
      <c r="C469" s="90"/>
      <c r="D469" s="91"/>
      <c r="E469" s="92"/>
      <c r="F469" s="93"/>
      <c r="G469" s="94"/>
      <c r="H469" s="105"/>
      <c r="I469" s="95"/>
      <c r="J469" s="95"/>
      <c r="L469" s="107"/>
      <c r="M469" s="108"/>
      <c r="N469" s="98"/>
      <c r="O469" s="19"/>
      <c r="P469" s="76"/>
      <c r="Q469" s="14"/>
      <c r="R469" s="15"/>
      <c r="S469" s="68"/>
      <c r="T469" s="68"/>
      <c r="U469" s="68"/>
    </row>
    <row r="470" spans="1:21" x14ac:dyDescent="0.25">
      <c r="A470" s="92"/>
      <c r="B470" s="89"/>
      <c r="C470" s="90"/>
      <c r="D470" s="91"/>
      <c r="E470" s="92"/>
      <c r="F470" s="93"/>
      <c r="G470" s="94"/>
      <c r="H470" s="105"/>
      <c r="I470" s="95"/>
      <c r="J470" s="95"/>
      <c r="L470" s="107"/>
      <c r="M470" s="108"/>
      <c r="N470" s="98"/>
      <c r="O470" s="19"/>
      <c r="P470" s="76"/>
      <c r="Q470" s="14"/>
      <c r="R470" s="15"/>
      <c r="S470" s="68"/>
      <c r="T470" s="68"/>
      <c r="U470" s="68"/>
    </row>
    <row r="471" spans="1:21" x14ac:dyDescent="0.25">
      <c r="A471" s="92"/>
      <c r="B471" s="89"/>
      <c r="C471" s="90"/>
      <c r="D471" s="91"/>
      <c r="E471" s="92"/>
      <c r="F471" s="93"/>
      <c r="G471" s="94"/>
      <c r="H471" s="105"/>
      <c r="I471" s="95"/>
      <c r="J471" s="95"/>
      <c r="L471" s="107"/>
      <c r="M471" s="108"/>
      <c r="N471" s="98"/>
      <c r="O471" s="19"/>
      <c r="P471" s="76"/>
      <c r="Q471" s="14"/>
      <c r="R471" s="15"/>
      <c r="S471" s="68"/>
      <c r="T471" s="68"/>
      <c r="U471" s="68"/>
    </row>
    <row r="472" spans="1:21" x14ac:dyDescent="0.25">
      <c r="A472" s="92"/>
      <c r="B472" s="89"/>
      <c r="C472" s="90"/>
      <c r="D472" s="91"/>
      <c r="E472" s="92"/>
      <c r="F472" s="93"/>
      <c r="G472" s="94"/>
      <c r="H472" s="105"/>
      <c r="I472" s="95"/>
      <c r="J472" s="95"/>
      <c r="L472" s="107"/>
      <c r="M472" s="108"/>
      <c r="N472" s="98"/>
      <c r="O472" s="19"/>
      <c r="P472" s="76"/>
      <c r="Q472" s="14"/>
      <c r="R472" s="15"/>
      <c r="S472" s="68"/>
      <c r="T472" s="68"/>
      <c r="U472" s="68"/>
    </row>
    <row r="473" spans="1:21" x14ac:dyDescent="0.25">
      <c r="A473" s="92"/>
      <c r="B473" s="89"/>
      <c r="C473" s="90"/>
      <c r="D473" s="91"/>
      <c r="E473" s="92"/>
      <c r="F473" s="93"/>
      <c r="G473" s="94"/>
      <c r="H473" s="105"/>
      <c r="I473" s="95"/>
      <c r="J473" s="95"/>
      <c r="L473" s="107"/>
      <c r="M473" s="108"/>
      <c r="N473" s="98"/>
      <c r="O473" s="19"/>
      <c r="P473" s="76"/>
      <c r="Q473" s="14"/>
      <c r="R473" s="15"/>
      <c r="S473" s="68"/>
      <c r="T473" s="68"/>
      <c r="U473" s="68"/>
    </row>
    <row r="474" spans="1:21" x14ac:dyDescent="0.25">
      <c r="A474" s="92"/>
      <c r="B474" s="89"/>
      <c r="C474" s="90"/>
      <c r="D474" s="91"/>
      <c r="E474" s="92"/>
      <c r="F474" s="93"/>
      <c r="G474" s="94"/>
      <c r="H474" s="105"/>
      <c r="I474" s="95"/>
      <c r="J474" s="95"/>
      <c r="L474" s="107"/>
      <c r="M474" s="108"/>
      <c r="N474" s="98"/>
      <c r="O474" s="19"/>
      <c r="P474" s="76"/>
      <c r="Q474" s="14"/>
      <c r="R474" s="15"/>
      <c r="S474" s="68"/>
      <c r="T474" s="68"/>
      <c r="U474" s="68"/>
    </row>
    <row r="475" spans="1:21" x14ac:dyDescent="0.25">
      <c r="A475" s="92"/>
      <c r="B475" s="89"/>
      <c r="C475" s="90"/>
      <c r="D475" s="91"/>
      <c r="E475" s="92"/>
      <c r="F475" s="93"/>
      <c r="G475" s="94"/>
      <c r="H475" s="105"/>
      <c r="I475" s="95"/>
      <c r="J475" s="95"/>
      <c r="L475" s="107"/>
      <c r="M475" s="108"/>
      <c r="N475" s="98"/>
      <c r="O475" s="19"/>
      <c r="P475" s="76"/>
      <c r="Q475" s="14"/>
      <c r="R475" s="15"/>
      <c r="S475" s="68"/>
      <c r="T475" s="68"/>
      <c r="U475" s="68"/>
    </row>
    <row r="476" spans="1:21" x14ac:dyDescent="0.25">
      <c r="A476" s="92"/>
      <c r="B476" s="89"/>
      <c r="C476" s="90"/>
      <c r="D476" s="91"/>
      <c r="E476" s="92"/>
      <c r="F476" s="93"/>
      <c r="G476" s="94"/>
      <c r="H476" s="105"/>
      <c r="I476" s="95"/>
      <c r="J476" s="95"/>
      <c r="L476" s="107"/>
      <c r="M476" s="108"/>
      <c r="N476" s="98"/>
      <c r="O476" s="19"/>
      <c r="P476" s="76"/>
      <c r="Q476" s="14"/>
      <c r="R476" s="15"/>
      <c r="S476" s="68"/>
      <c r="T476" s="68"/>
      <c r="U476" s="68"/>
    </row>
    <row r="477" spans="1:21" x14ac:dyDescent="0.25">
      <c r="A477" s="92"/>
      <c r="B477" s="89"/>
      <c r="C477" s="90"/>
      <c r="D477" s="91"/>
      <c r="E477" s="92"/>
      <c r="F477" s="93"/>
      <c r="G477" s="94"/>
      <c r="H477" s="105"/>
      <c r="I477" s="95"/>
      <c r="J477" s="95"/>
      <c r="L477" s="107"/>
      <c r="M477" s="108"/>
      <c r="N477" s="98"/>
      <c r="O477" s="19"/>
      <c r="P477" s="76"/>
      <c r="Q477" s="14"/>
      <c r="R477" s="15"/>
      <c r="S477" s="68"/>
      <c r="T477" s="68"/>
      <c r="U477" s="68"/>
    </row>
    <row r="478" spans="1:21" x14ac:dyDescent="0.25">
      <c r="A478" s="92"/>
      <c r="B478" s="89"/>
      <c r="C478" s="90"/>
      <c r="D478" s="91"/>
      <c r="E478" s="92"/>
      <c r="F478" s="93"/>
      <c r="G478" s="94"/>
      <c r="H478" s="105"/>
      <c r="I478" s="95"/>
      <c r="J478" s="95"/>
      <c r="L478" s="107"/>
      <c r="M478" s="108"/>
      <c r="N478" s="98"/>
      <c r="O478" s="19"/>
      <c r="P478" s="76"/>
      <c r="Q478" s="14"/>
      <c r="R478" s="15"/>
      <c r="S478" s="68"/>
      <c r="T478" s="68"/>
      <c r="U478" s="68"/>
    </row>
    <row r="479" spans="1:21" x14ac:dyDescent="0.25">
      <c r="A479" s="92"/>
      <c r="B479" s="89"/>
      <c r="C479" s="90"/>
      <c r="D479" s="91"/>
      <c r="E479" s="92"/>
      <c r="F479" s="93"/>
      <c r="G479" s="94"/>
      <c r="H479" s="105"/>
      <c r="I479" s="95"/>
      <c r="J479" s="95"/>
      <c r="L479" s="107"/>
      <c r="M479" s="108"/>
      <c r="N479" s="98"/>
      <c r="O479" s="19"/>
      <c r="P479" s="76"/>
      <c r="Q479" s="14"/>
      <c r="R479" s="15"/>
      <c r="S479" s="68"/>
      <c r="T479" s="68"/>
      <c r="U479" s="68"/>
    </row>
    <row r="480" spans="1:21" x14ac:dyDescent="0.25">
      <c r="A480" s="92"/>
      <c r="B480" s="89"/>
      <c r="C480" s="90"/>
      <c r="D480" s="91"/>
      <c r="E480" s="92"/>
      <c r="F480" s="93"/>
      <c r="G480" s="94"/>
      <c r="H480" s="105"/>
      <c r="I480" s="95"/>
      <c r="J480" s="95"/>
      <c r="L480" s="107"/>
      <c r="M480" s="108"/>
      <c r="N480" s="98"/>
      <c r="O480" s="19"/>
      <c r="P480" s="76"/>
      <c r="Q480" s="14"/>
      <c r="R480" s="15"/>
      <c r="S480" s="68"/>
      <c r="T480" s="68"/>
      <c r="U480" s="68"/>
    </row>
    <row r="481" spans="1:21" x14ac:dyDescent="0.25">
      <c r="A481" s="92"/>
      <c r="B481" s="89"/>
      <c r="C481" s="90"/>
      <c r="D481" s="91"/>
      <c r="E481" s="92"/>
      <c r="F481" s="93"/>
      <c r="G481" s="94"/>
      <c r="H481" s="105"/>
      <c r="I481" s="95"/>
      <c r="J481" s="95"/>
      <c r="L481" s="107"/>
      <c r="M481" s="108"/>
      <c r="N481" s="98"/>
      <c r="O481" s="19"/>
      <c r="P481" s="76"/>
      <c r="Q481" s="14"/>
      <c r="R481" s="15"/>
      <c r="S481" s="68"/>
      <c r="T481" s="68"/>
      <c r="U481" s="68"/>
    </row>
    <row r="482" spans="1:21" x14ac:dyDescent="0.25">
      <c r="A482" s="92"/>
      <c r="B482" s="89"/>
      <c r="C482" s="90"/>
      <c r="D482" s="91"/>
      <c r="E482" s="92"/>
      <c r="F482" s="93"/>
      <c r="G482" s="94"/>
      <c r="H482" s="105"/>
      <c r="I482" s="95"/>
      <c r="J482" s="95"/>
      <c r="L482" s="107"/>
      <c r="M482" s="108"/>
      <c r="N482" s="98"/>
      <c r="O482" s="19"/>
      <c r="P482" s="76"/>
      <c r="Q482" s="14"/>
      <c r="R482" s="15"/>
      <c r="S482" s="68"/>
      <c r="T482" s="68"/>
      <c r="U482" s="68"/>
    </row>
    <row r="483" spans="1:21" x14ac:dyDescent="0.25">
      <c r="A483" s="92"/>
      <c r="B483" s="89"/>
      <c r="C483" s="90"/>
      <c r="D483" s="91"/>
      <c r="E483" s="92"/>
      <c r="F483" s="93"/>
      <c r="G483" s="94"/>
      <c r="H483" s="105"/>
      <c r="I483" s="95"/>
      <c r="J483" s="95"/>
      <c r="L483" s="107"/>
      <c r="M483" s="108"/>
      <c r="N483" s="98"/>
      <c r="O483" s="19"/>
      <c r="P483" s="76"/>
      <c r="Q483" s="14"/>
      <c r="R483" s="15"/>
      <c r="S483" s="68"/>
      <c r="T483" s="68"/>
      <c r="U483" s="68"/>
    </row>
    <row r="484" spans="1:21" x14ac:dyDescent="0.25">
      <c r="A484" s="92"/>
      <c r="B484" s="89"/>
      <c r="C484" s="90"/>
      <c r="D484" s="91"/>
      <c r="E484" s="92"/>
      <c r="F484" s="93"/>
      <c r="G484" s="94"/>
      <c r="H484" s="105"/>
      <c r="I484" s="95"/>
      <c r="J484" s="95"/>
      <c r="L484" s="107"/>
      <c r="M484" s="108"/>
      <c r="N484" s="98"/>
      <c r="O484" s="19"/>
      <c r="P484" s="76"/>
      <c r="Q484" s="14"/>
      <c r="R484" s="15"/>
      <c r="S484" s="68"/>
      <c r="T484" s="68"/>
      <c r="U484" s="68"/>
    </row>
    <row r="485" spans="1:21" x14ac:dyDescent="0.25">
      <c r="A485" s="92"/>
      <c r="B485" s="89"/>
      <c r="C485" s="90"/>
      <c r="D485" s="91"/>
      <c r="E485" s="92"/>
      <c r="F485" s="93"/>
      <c r="G485" s="94"/>
      <c r="H485" s="105"/>
      <c r="I485" s="95"/>
      <c r="J485" s="95"/>
      <c r="L485" s="107"/>
      <c r="M485" s="108"/>
      <c r="N485" s="98"/>
      <c r="O485" s="19"/>
      <c r="P485" s="76"/>
      <c r="Q485" s="14"/>
      <c r="R485" s="15"/>
      <c r="S485" s="68"/>
      <c r="T485" s="68"/>
      <c r="U485" s="68"/>
    </row>
    <row r="486" spans="1:21" x14ac:dyDescent="0.25">
      <c r="A486" s="92"/>
      <c r="B486" s="89"/>
      <c r="C486" s="90"/>
      <c r="D486" s="91"/>
      <c r="E486" s="92"/>
      <c r="F486" s="93"/>
      <c r="G486" s="94"/>
      <c r="H486" s="105"/>
      <c r="I486" s="95"/>
      <c r="J486" s="95"/>
      <c r="L486" s="107"/>
      <c r="M486" s="108"/>
      <c r="N486" s="98"/>
      <c r="O486" s="19"/>
      <c r="P486" s="76"/>
      <c r="Q486" s="14"/>
      <c r="R486" s="15"/>
      <c r="S486" s="68"/>
      <c r="T486" s="68"/>
      <c r="U486" s="68"/>
    </row>
    <row r="487" spans="1:21" x14ac:dyDescent="0.25">
      <c r="A487" s="92"/>
      <c r="B487" s="89"/>
      <c r="C487" s="90"/>
      <c r="D487" s="91"/>
      <c r="E487" s="92"/>
      <c r="F487" s="93"/>
      <c r="G487" s="94"/>
      <c r="H487" s="105"/>
      <c r="I487" s="95"/>
      <c r="J487" s="95"/>
      <c r="L487" s="107"/>
      <c r="M487" s="108"/>
      <c r="N487" s="98"/>
      <c r="O487" s="19"/>
      <c r="P487" s="76"/>
      <c r="Q487" s="14"/>
      <c r="R487" s="15"/>
      <c r="S487" s="68"/>
      <c r="T487" s="68"/>
      <c r="U487" s="68"/>
    </row>
    <row r="488" spans="1:21" x14ac:dyDescent="0.25">
      <c r="A488" s="92"/>
      <c r="B488" s="89"/>
      <c r="C488" s="90"/>
      <c r="D488" s="91"/>
      <c r="E488" s="92"/>
      <c r="F488" s="93"/>
      <c r="G488" s="94"/>
      <c r="H488" s="105"/>
      <c r="I488" s="95"/>
      <c r="J488" s="95"/>
      <c r="L488" s="107"/>
      <c r="M488" s="108"/>
      <c r="N488" s="98"/>
      <c r="O488" s="19"/>
      <c r="P488" s="76"/>
      <c r="Q488" s="14"/>
      <c r="R488" s="15"/>
      <c r="S488" s="68"/>
      <c r="T488" s="68"/>
      <c r="U488" s="68"/>
    </row>
    <row r="489" spans="1:21" x14ac:dyDescent="0.25">
      <c r="A489" s="92"/>
      <c r="B489" s="89"/>
      <c r="C489" s="90"/>
      <c r="D489" s="91"/>
      <c r="E489" s="92"/>
      <c r="F489" s="93"/>
      <c r="G489" s="94"/>
      <c r="H489" s="105"/>
      <c r="I489" s="95"/>
      <c r="J489" s="95"/>
      <c r="L489" s="107"/>
      <c r="M489" s="108"/>
      <c r="N489" s="98"/>
      <c r="O489" s="19"/>
      <c r="P489" s="76"/>
      <c r="Q489" s="14"/>
      <c r="R489" s="15"/>
      <c r="S489" s="68"/>
      <c r="T489" s="68"/>
      <c r="U489" s="68"/>
    </row>
    <row r="490" spans="1:21" x14ac:dyDescent="0.25">
      <c r="A490" s="92"/>
      <c r="B490" s="89"/>
      <c r="C490" s="90"/>
      <c r="D490" s="91"/>
      <c r="E490" s="92"/>
      <c r="F490" s="93"/>
      <c r="G490" s="94"/>
      <c r="H490" s="105"/>
      <c r="I490" s="95"/>
      <c r="J490" s="95"/>
      <c r="L490" s="107"/>
      <c r="M490" s="108"/>
      <c r="N490" s="98"/>
      <c r="O490" s="19"/>
      <c r="P490" s="76"/>
      <c r="Q490" s="14"/>
      <c r="R490" s="15"/>
      <c r="S490" s="68"/>
      <c r="T490" s="68"/>
      <c r="U490" s="68"/>
    </row>
    <row r="491" spans="1:21" x14ac:dyDescent="0.25">
      <c r="A491" s="92"/>
      <c r="B491" s="89"/>
      <c r="C491" s="90"/>
      <c r="D491" s="91"/>
      <c r="E491" s="92"/>
      <c r="F491" s="93"/>
      <c r="G491" s="94"/>
      <c r="H491" s="105"/>
      <c r="I491" s="95"/>
      <c r="J491" s="95"/>
      <c r="L491" s="107"/>
      <c r="M491" s="108"/>
      <c r="N491" s="98"/>
      <c r="O491" s="19"/>
      <c r="P491" s="76"/>
      <c r="Q491" s="14"/>
      <c r="R491" s="15"/>
      <c r="S491" s="68"/>
      <c r="T491" s="68"/>
      <c r="U491" s="68"/>
    </row>
    <row r="492" spans="1:21" x14ac:dyDescent="0.25">
      <c r="A492" s="92"/>
      <c r="B492" s="89"/>
      <c r="C492" s="90"/>
      <c r="D492" s="91"/>
      <c r="E492" s="92"/>
      <c r="F492" s="93"/>
      <c r="G492" s="94"/>
      <c r="H492" s="105"/>
      <c r="I492" s="95"/>
      <c r="J492" s="95"/>
      <c r="L492" s="107"/>
      <c r="M492" s="108"/>
      <c r="N492" s="98"/>
      <c r="O492" s="19"/>
      <c r="P492" s="76"/>
      <c r="Q492" s="14"/>
      <c r="R492" s="15"/>
      <c r="S492" s="68"/>
      <c r="T492" s="68"/>
      <c r="U492" s="68"/>
    </row>
    <row r="493" spans="1:21" x14ac:dyDescent="0.25">
      <c r="A493" s="92"/>
      <c r="B493" s="89"/>
      <c r="C493" s="90"/>
      <c r="D493" s="91"/>
      <c r="E493" s="92"/>
      <c r="F493" s="93"/>
      <c r="G493" s="94"/>
      <c r="H493" s="105"/>
      <c r="I493" s="95"/>
      <c r="J493" s="95"/>
      <c r="L493" s="107"/>
      <c r="M493" s="108"/>
      <c r="N493" s="98"/>
      <c r="O493" s="19"/>
      <c r="P493" s="76"/>
      <c r="Q493" s="14"/>
      <c r="R493" s="15"/>
      <c r="S493" s="68"/>
      <c r="T493" s="68"/>
      <c r="U493" s="68"/>
    </row>
    <row r="494" spans="1:21" x14ac:dyDescent="0.25">
      <c r="A494" s="92"/>
      <c r="B494" s="89"/>
      <c r="C494" s="90"/>
      <c r="D494" s="91"/>
      <c r="E494" s="92"/>
      <c r="F494" s="93"/>
      <c r="G494" s="94"/>
      <c r="H494" s="105"/>
      <c r="I494" s="95"/>
      <c r="J494" s="95"/>
      <c r="L494" s="107"/>
      <c r="M494" s="108"/>
      <c r="N494" s="98"/>
      <c r="O494" s="19"/>
      <c r="P494" s="76"/>
      <c r="Q494" s="14"/>
      <c r="R494" s="15"/>
      <c r="S494" s="68"/>
      <c r="T494" s="68"/>
      <c r="U494" s="68"/>
    </row>
    <row r="495" spans="1:21" x14ac:dyDescent="0.25">
      <c r="A495" s="92"/>
      <c r="B495" s="89"/>
      <c r="C495" s="90"/>
      <c r="D495" s="91"/>
      <c r="E495" s="92"/>
      <c r="F495" s="93"/>
      <c r="G495" s="94"/>
      <c r="H495" s="105"/>
      <c r="I495" s="95"/>
      <c r="J495" s="95"/>
      <c r="L495" s="107"/>
      <c r="M495" s="108"/>
      <c r="N495" s="98"/>
      <c r="O495" s="19"/>
      <c r="P495" s="76"/>
      <c r="Q495" s="14"/>
      <c r="R495" s="15"/>
      <c r="S495" s="68"/>
      <c r="T495" s="68"/>
      <c r="U495" s="68"/>
    </row>
    <row r="496" spans="1:21" x14ac:dyDescent="0.25">
      <c r="A496" s="92"/>
      <c r="B496" s="89"/>
      <c r="C496" s="90"/>
      <c r="D496" s="91"/>
      <c r="E496" s="92"/>
      <c r="F496" s="93"/>
      <c r="G496" s="94"/>
      <c r="H496" s="105"/>
      <c r="I496" s="95"/>
      <c r="J496" s="95"/>
      <c r="L496" s="107"/>
      <c r="M496" s="108"/>
      <c r="N496" s="98"/>
      <c r="O496" s="19"/>
      <c r="P496" s="76"/>
      <c r="Q496" s="14"/>
      <c r="R496" s="15"/>
      <c r="S496" s="68"/>
      <c r="T496" s="68"/>
      <c r="U496" s="68"/>
    </row>
    <row r="497" spans="1:21" x14ac:dyDescent="0.25">
      <c r="A497" s="92"/>
      <c r="B497" s="89"/>
      <c r="C497" s="90"/>
      <c r="D497" s="91"/>
      <c r="E497" s="92"/>
      <c r="F497" s="93"/>
      <c r="G497" s="94"/>
      <c r="H497" s="105"/>
      <c r="I497" s="95"/>
      <c r="J497" s="95"/>
      <c r="L497" s="107"/>
      <c r="M497" s="108"/>
      <c r="N497" s="98"/>
      <c r="O497" s="19"/>
      <c r="P497" s="76"/>
      <c r="Q497" s="14"/>
      <c r="R497" s="15"/>
      <c r="S497" s="68"/>
      <c r="T497" s="68"/>
      <c r="U497" s="68"/>
    </row>
    <row r="498" spans="1:21" x14ac:dyDescent="0.25">
      <c r="A498" s="92"/>
      <c r="B498" s="89"/>
      <c r="C498" s="90"/>
      <c r="D498" s="91"/>
      <c r="E498" s="92"/>
      <c r="F498" s="93"/>
      <c r="G498" s="94"/>
      <c r="H498" s="105"/>
      <c r="I498" s="95"/>
      <c r="J498" s="95"/>
      <c r="L498" s="107"/>
      <c r="M498" s="108"/>
      <c r="N498" s="98"/>
      <c r="O498" s="19"/>
      <c r="P498" s="76"/>
      <c r="Q498" s="14"/>
      <c r="R498" s="15"/>
      <c r="S498" s="68"/>
      <c r="T498" s="68"/>
      <c r="U498" s="68"/>
    </row>
    <row r="499" spans="1:21" x14ac:dyDescent="0.25">
      <c r="A499" s="92"/>
      <c r="B499" s="89"/>
      <c r="C499" s="90"/>
      <c r="D499" s="91"/>
      <c r="E499" s="92"/>
      <c r="F499" s="93"/>
      <c r="G499" s="94"/>
      <c r="H499" s="105"/>
      <c r="I499" s="95"/>
      <c r="J499" s="95"/>
      <c r="L499" s="107"/>
      <c r="M499" s="108"/>
      <c r="N499" s="98"/>
      <c r="O499" s="19"/>
      <c r="P499" s="76"/>
      <c r="Q499" s="14"/>
      <c r="R499" s="15"/>
      <c r="S499" s="68"/>
      <c r="T499" s="68"/>
      <c r="U499" s="68"/>
    </row>
    <row r="500" spans="1:21" x14ac:dyDescent="0.25">
      <c r="A500" s="92"/>
      <c r="B500" s="89"/>
      <c r="C500" s="90"/>
      <c r="D500" s="91"/>
      <c r="E500" s="92"/>
      <c r="F500" s="93"/>
      <c r="G500" s="94"/>
      <c r="H500" s="105"/>
      <c r="I500" s="95"/>
      <c r="J500" s="95"/>
      <c r="L500" s="107"/>
      <c r="M500" s="108"/>
      <c r="N500" s="98"/>
      <c r="O500" s="19"/>
      <c r="P500" s="76"/>
      <c r="Q500" s="14"/>
      <c r="R500" s="15"/>
      <c r="S500" s="68"/>
      <c r="T500" s="68"/>
      <c r="U500" s="68"/>
    </row>
    <row r="501" spans="1:21" s="71" customFormat="1" x14ac:dyDescent="0.25">
      <c r="A501" s="110"/>
      <c r="B501" s="109"/>
      <c r="C501" s="109"/>
      <c r="D501" s="109"/>
      <c r="E501" s="109"/>
      <c r="F501" s="109"/>
      <c r="G501" s="109"/>
      <c r="H501" s="109"/>
      <c r="I501" s="109"/>
      <c r="J501" s="109"/>
      <c r="K501" s="109"/>
      <c r="L501" s="111"/>
      <c r="M501" s="109"/>
      <c r="N501" s="109"/>
      <c r="O501" s="71" t="s">
        <v>98</v>
      </c>
      <c r="P501" s="72"/>
    </row>
    <row r="502" spans="1:21" x14ac:dyDescent="0.25">
      <c r="A502" s="110"/>
    </row>
  </sheetData>
  <sheetProtection algorithmName="SHA-512" hashValue="sk5k3EAOtnbVoMfERr/nu5ajV8C8tcd5WJtmo1z3hbjZcQnu+U/Ibv6peC3s63+5ADr73NVVd3hiXF8q+ichgg==" saltValue="9kRAYwcjApjIlq0tAdM8Rg==" spinCount="100000" sheet="1" objects="1" scenarios="1" selectLockedCells="1" selectUnlockedCells="1"/>
  <conditionalFormatting sqref="J8:J500">
    <cfRule type="expression" dxfId="3" priority="5">
      <formula>IF(J8&lt;0,TRUE,FALSE)</formula>
    </cfRule>
  </conditionalFormatting>
  <conditionalFormatting sqref="N8:N500">
    <cfRule type="expression" dxfId="2" priority="4">
      <formula>IF(AND(ISNUMBER(J8),ISBLANK(N8)),TRUE,FALSE)</formula>
    </cfRule>
  </conditionalFormatting>
  <conditionalFormatting sqref="N5">
    <cfRule type="expression" dxfId="1" priority="3">
      <formula>IF(AND(ISNUMBER(J4),ISBLANK(N5)),TRUE,FALSE)</formula>
    </cfRule>
  </conditionalFormatting>
  <conditionalFormatting sqref="J5">
    <cfRule type="expression" dxfId="0" priority="2">
      <formula>IF(J5&lt;0,TRUE,FALSE)</formula>
    </cfRule>
  </conditionalFormatting>
  <dataValidations count="8">
    <dataValidation type="decimal" errorStyle="information" operator="lessThanOrEqual" allowBlank="1" showErrorMessage="1" error="Geprüfte Kosten sind wirklich größer als beantragte Kosten?_x000a__x000a_bzw._x000a__x000a_Bitte einen Zahlenwert erfassen!_x000a__x000a_" sqref="M12" xr:uid="{E1AB4A48-6E87-4ACC-9FC9-084073E849F2}">
      <formula1>INDIRECT("p"&amp;ROW(M12))</formula1>
    </dataValidation>
    <dataValidation type="decimal" errorStyle="information" operator="lessThanOrEqual" allowBlank="1" showErrorMessage="1" error="Geprüfte Kosten sind wirklich größer als beantragte Kosten?_x000a__x000a_" sqref="M5 M8:M11 M13:M500" xr:uid="{0CEC64B5-8F2B-41CB-8062-A3D7246A7468}">
      <formula1>INDIRECT("p"&amp;ROW(M5))</formula1>
    </dataValidation>
    <dataValidation type="textLength" allowBlank="1" showErrorMessage="1" error="Es ist maximal EIN Zeichen zulässig!" sqref="L5" xr:uid="{6573E7BF-BC2F-481C-824C-B3D69C4F6DAB}">
      <formula1>0</formula1>
      <formula2>1</formula2>
    </dataValidation>
    <dataValidation type="list" allowBlank="1" showInputMessage="1" sqref="N5 N8:N500" xr:uid="{CF23E494-3FE1-4C0D-82A9-9F9E4AAF773D}">
      <formula1>Komm_Begruendungen</formula1>
    </dataValidation>
    <dataValidation type="list" allowBlank="1" showErrorMessage="1" error="Es ist maximal EIN Zeichen zulässig!_x000a_Bitte auswählen." sqref="L8:L500" xr:uid="{5792DB37-9A19-40E1-B0C9-4AD77E0E72CF}">
      <formula1>"a,b,c,d,e,i,z"</formula1>
    </dataValidation>
    <dataValidation type="decimal" allowBlank="1" showErrorMessage="1" error="Bitte erfassen Sie die Kosten, die für diese Position beantragen (Max. EUR 5.000.000,-)" sqref="Q8:Q500" xr:uid="{ECD487C2-30E9-48C1-B96E-088D47EAFB18}">
      <formula1>-1000000</formula1>
      <formula2>5000000</formula2>
    </dataValidation>
    <dataValidation type="textLength" allowBlank="1" showInputMessage="1" showErrorMessage="1" error="Bitte erfassen Sie eine nachvollziebare Bezeichnung (zwischen 5 und 50 Zeichen)_x000a_" sqref="O8:O500" xr:uid="{F170DA00-7A05-4944-9AD9-922CAF494C45}">
      <formula1>5</formula1>
      <formula2>50</formula2>
    </dataValidation>
    <dataValidation type="list" allowBlank="1" showErrorMessage="1" error="Bitte wählen Sie einen Wert aus der Liste!" prompt="Bitte wählen Sie aus" sqref="P8:P500" xr:uid="{724B4559-CBE0-4FF7-8502-08A271E348A5}">
      <formula1>"a,b,c,d,e,i,z"</formula1>
    </dataValidation>
  </dataValidations>
  <printOptions gridLines="1"/>
  <pageMargins left="0.19685039370078741" right="0.19685039370078741" top="0.78740157480314965" bottom="0.78740157480314965" header="0.31496062992125984" footer="0.31496062992125984"/>
  <pageSetup paperSize="9" orientation="landscape" blackAndWhite="1" errors="blank" r:id="rId1"/>
  <headerFooter>
    <oddFooter>&amp;C&amp;8&amp;F&amp;R&amp;8Seite: &amp;P/&amp;N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VERSION"/>
  <dimension ref="A1:C152"/>
  <sheetViews>
    <sheetView topLeftCell="A115" workbookViewId="0">
      <selection activeCell="C152" sqref="C152"/>
    </sheetView>
  </sheetViews>
  <sheetFormatPr baseColWidth="10" defaultColWidth="0" defaultRowHeight="13.2" x14ac:dyDescent="0.25"/>
  <cols>
    <col min="1" max="1" width="5.109375" style="58" bestFit="1" customWidth="1"/>
    <col min="2" max="2" width="13.33203125" style="58" customWidth="1"/>
    <col min="3" max="3" width="136.88671875" style="58" customWidth="1"/>
    <col min="4" max="16384" width="11.44140625" style="58" hidden="1"/>
  </cols>
  <sheetData>
    <row r="1" spans="1:3" x14ac:dyDescent="0.25">
      <c r="A1" s="2">
        <f>MAX(A3:A200)</f>
        <v>7</v>
      </c>
      <c r="B1" s="1" t="s">
        <v>28</v>
      </c>
      <c r="C1" s="1"/>
    </row>
    <row r="2" spans="1:3" x14ac:dyDescent="0.25">
      <c r="A2" s="3"/>
      <c r="B2" s="4" t="s">
        <v>29</v>
      </c>
      <c r="C2" s="4" t="s">
        <v>1</v>
      </c>
    </row>
    <row r="3" spans="1:3" x14ac:dyDescent="0.25">
      <c r="A3" s="59">
        <v>1</v>
      </c>
      <c r="B3" s="60">
        <v>42069</v>
      </c>
      <c r="C3" s="58" t="s">
        <v>19</v>
      </c>
    </row>
    <row r="4" spans="1:3" x14ac:dyDescent="0.25">
      <c r="C4" s="58" t="s">
        <v>30</v>
      </c>
    </row>
    <row r="5" spans="1:3" x14ac:dyDescent="0.25">
      <c r="A5" s="59"/>
      <c r="C5" s="58" t="s">
        <v>34</v>
      </c>
    </row>
    <row r="6" spans="1:3" x14ac:dyDescent="0.25">
      <c r="A6" s="59"/>
      <c r="C6" s="58" t="s">
        <v>40</v>
      </c>
    </row>
    <row r="7" spans="1:3" x14ac:dyDescent="0.25">
      <c r="A7" s="59"/>
      <c r="C7" s="58" t="s">
        <v>32</v>
      </c>
    </row>
    <row r="8" spans="1:3" x14ac:dyDescent="0.25">
      <c r="A8" s="59"/>
      <c r="C8" s="58" t="s">
        <v>56</v>
      </c>
    </row>
    <row r="9" spans="1:3" x14ac:dyDescent="0.25">
      <c r="A9" s="59"/>
      <c r="C9" s="58" t="s">
        <v>35</v>
      </c>
    </row>
    <row r="10" spans="1:3" x14ac:dyDescent="0.25">
      <c r="A10" s="59"/>
      <c r="C10" s="58" t="s">
        <v>64</v>
      </c>
    </row>
    <row r="11" spans="1:3" x14ac:dyDescent="0.25">
      <c r="A11" s="59"/>
      <c r="C11" s="58" t="s">
        <v>66</v>
      </c>
    </row>
    <row r="12" spans="1:3" x14ac:dyDescent="0.25">
      <c r="C12" s="58" t="s">
        <v>31</v>
      </c>
    </row>
    <row r="13" spans="1:3" x14ac:dyDescent="0.25">
      <c r="A13" s="59">
        <v>2</v>
      </c>
      <c r="B13" s="60">
        <v>42324</v>
      </c>
      <c r="C13" s="58" t="s">
        <v>57</v>
      </c>
    </row>
    <row r="14" spans="1:3" x14ac:dyDescent="0.25">
      <c r="A14" s="59">
        <v>2.1</v>
      </c>
      <c r="B14" s="60">
        <v>42340</v>
      </c>
      <c r="C14" s="58" t="s">
        <v>76</v>
      </c>
    </row>
    <row r="15" spans="1:3" x14ac:dyDescent="0.25">
      <c r="A15" s="59"/>
    </row>
    <row r="16" spans="1:3" x14ac:dyDescent="0.25">
      <c r="A16" s="59"/>
      <c r="C16" s="58" t="s">
        <v>59</v>
      </c>
    </row>
    <row r="17" spans="1:3" x14ac:dyDescent="0.25">
      <c r="A17" s="59"/>
      <c r="C17" s="58" t="s">
        <v>60</v>
      </c>
    </row>
    <row r="18" spans="1:3" x14ac:dyDescent="0.25">
      <c r="A18" s="59"/>
      <c r="C18" s="63" t="s">
        <v>61</v>
      </c>
    </row>
    <row r="19" spans="1:3" x14ac:dyDescent="0.25">
      <c r="A19" s="59"/>
    </row>
    <row r="20" spans="1:3" x14ac:dyDescent="0.25">
      <c r="A20" s="59">
        <v>3</v>
      </c>
      <c r="B20" s="60">
        <v>43115</v>
      </c>
      <c r="C20" s="58" t="s">
        <v>77</v>
      </c>
    </row>
    <row r="21" spans="1:3" x14ac:dyDescent="0.25">
      <c r="A21" s="59"/>
      <c r="C21" s="58" t="s">
        <v>78</v>
      </c>
    </row>
    <row r="22" spans="1:3" x14ac:dyDescent="0.25">
      <c r="A22" s="59"/>
      <c r="C22" s="58" t="s">
        <v>79</v>
      </c>
    </row>
    <row r="23" spans="1:3" x14ac:dyDescent="0.25">
      <c r="A23" s="59"/>
      <c r="C23" s="58" t="s">
        <v>80</v>
      </c>
    </row>
    <row r="24" spans="1:3" x14ac:dyDescent="0.25">
      <c r="A24" s="59"/>
      <c r="C24" s="58" t="s">
        <v>81</v>
      </c>
    </row>
    <row r="25" spans="1:3" x14ac:dyDescent="0.25">
      <c r="A25" s="59"/>
      <c r="C25" s="58" t="s">
        <v>82</v>
      </c>
    </row>
    <row r="26" spans="1:3" x14ac:dyDescent="0.25">
      <c r="A26" s="59"/>
      <c r="C26" s="58" t="s">
        <v>83</v>
      </c>
    </row>
    <row r="27" spans="1:3" x14ac:dyDescent="0.25">
      <c r="A27" s="59"/>
      <c r="C27" s="58" t="s">
        <v>85</v>
      </c>
    </row>
    <row r="28" spans="1:3" x14ac:dyDescent="0.25">
      <c r="A28" s="59"/>
      <c r="C28" s="58" t="s">
        <v>86</v>
      </c>
    </row>
    <row r="29" spans="1:3" x14ac:dyDescent="0.25">
      <c r="A29" s="59"/>
    </row>
    <row r="30" spans="1:3" x14ac:dyDescent="0.25">
      <c r="A30" s="59">
        <v>4</v>
      </c>
      <c r="B30" s="60" t="s">
        <v>177</v>
      </c>
      <c r="C30" s="58" t="s">
        <v>92</v>
      </c>
    </row>
    <row r="31" spans="1:3" x14ac:dyDescent="0.25">
      <c r="A31" s="59"/>
      <c r="C31" s="58" t="s">
        <v>138</v>
      </c>
    </row>
    <row r="32" spans="1:3" x14ac:dyDescent="0.25">
      <c r="A32" s="59"/>
      <c r="C32" s="58" t="s">
        <v>139</v>
      </c>
    </row>
    <row r="33" spans="1:3" x14ac:dyDescent="0.25">
      <c r="A33" s="59"/>
      <c r="C33" s="58" t="s">
        <v>201</v>
      </c>
    </row>
    <row r="34" spans="1:3" x14ac:dyDescent="0.25">
      <c r="A34" s="59"/>
    </row>
    <row r="35" spans="1:3" x14ac:dyDescent="0.25">
      <c r="A35" s="59"/>
    </row>
    <row r="36" spans="1:3" x14ac:dyDescent="0.25">
      <c r="A36" s="59"/>
      <c r="C36" s="58" t="s">
        <v>179</v>
      </c>
    </row>
    <row r="37" spans="1:3" x14ac:dyDescent="0.25">
      <c r="A37" s="59"/>
      <c r="C37" s="58" t="s">
        <v>180</v>
      </c>
    </row>
    <row r="38" spans="1:3" x14ac:dyDescent="0.25">
      <c r="A38" s="59"/>
    </row>
    <row r="39" spans="1:3" x14ac:dyDescent="0.25">
      <c r="A39" s="59"/>
      <c r="C39" s="58" t="s">
        <v>161</v>
      </c>
    </row>
    <row r="40" spans="1:3" x14ac:dyDescent="0.25">
      <c r="A40" s="59"/>
      <c r="C40" s="58" t="s">
        <v>93</v>
      </c>
    </row>
    <row r="41" spans="1:3" x14ac:dyDescent="0.25">
      <c r="A41" s="59"/>
      <c r="C41" s="58" t="s">
        <v>94</v>
      </c>
    </row>
    <row r="42" spans="1:3" x14ac:dyDescent="0.25">
      <c r="A42" s="59"/>
      <c r="C42" s="58" t="s">
        <v>162</v>
      </c>
    </row>
    <row r="43" spans="1:3" x14ac:dyDescent="0.25">
      <c r="A43" s="59"/>
      <c r="C43" s="58" t="s">
        <v>163</v>
      </c>
    </row>
    <row r="44" spans="1:3" x14ac:dyDescent="0.25">
      <c r="A44" s="59"/>
    </row>
    <row r="45" spans="1:3" x14ac:dyDescent="0.25">
      <c r="A45" s="59"/>
      <c r="C45" s="58" t="s">
        <v>164</v>
      </c>
    </row>
    <row r="46" spans="1:3" x14ac:dyDescent="0.25">
      <c r="A46" s="59"/>
      <c r="C46" s="58" t="s">
        <v>165</v>
      </c>
    </row>
    <row r="47" spans="1:3" x14ac:dyDescent="0.25">
      <c r="A47" s="59"/>
      <c r="C47" s="58" t="s">
        <v>166</v>
      </c>
    </row>
    <row r="48" spans="1:3" x14ac:dyDescent="0.25">
      <c r="A48" s="59"/>
      <c r="C48" s="58" t="s">
        <v>167</v>
      </c>
    </row>
    <row r="49" spans="1:3" x14ac:dyDescent="0.25">
      <c r="A49" s="59"/>
      <c r="C49" s="58" t="s">
        <v>168</v>
      </c>
    </row>
    <row r="50" spans="1:3" x14ac:dyDescent="0.25">
      <c r="A50" s="59"/>
      <c r="C50" s="58" t="s">
        <v>169</v>
      </c>
    </row>
    <row r="51" spans="1:3" x14ac:dyDescent="0.25">
      <c r="A51" s="59"/>
      <c r="C51" s="58" t="s">
        <v>170</v>
      </c>
    </row>
    <row r="52" spans="1:3" x14ac:dyDescent="0.25">
      <c r="A52" s="59"/>
      <c r="C52" s="58" t="s">
        <v>171</v>
      </c>
    </row>
    <row r="53" spans="1:3" x14ac:dyDescent="0.25">
      <c r="A53" s="59"/>
      <c r="C53" s="58" t="s">
        <v>178</v>
      </c>
    </row>
    <row r="54" spans="1:3" x14ac:dyDescent="0.25">
      <c r="A54" s="59"/>
      <c r="C54" s="58" t="s">
        <v>95</v>
      </c>
    </row>
    <row r="55" spans="1:3" x14ac:dyDescent="0.25">
      <c r="A55" s="59"/>
      <c r="C55" s="58" t="s">
        <v>96</v>
      </c>
    </row>
    <row r="56" spans="1:3" x14ac:dyDescent="0.25">
      <c r="A56" s="59"/>
      <c r="C56" s="58" t="s">
        <v>97</v>
      </c>
    </row>
    <row r="57" spans="1:3" x14ac:dyDescent="0.25">
      <c r="A57" s="59"/>
      <c r="C57" s="58" t="s">
        <v>99</v>
      </c>
    </row>
    <row r="58" spans="1:3" x14ac:dyDescent="0.25">
      <c r="A58" s="59"/>
    </row>
    <row r="59" spans="1:3" x14ac:dyDescent="0.25">
      <c r="A59" s="59"/>
      <c r="C59" s="58" t="s">
        <v>181</v>
      </c>
    </row>
    <row r="60" spans="1:3" x14ac:dyDescent="0.25">
      <c r="A60" s="59"/>
      <c r="C60" s="58" t="s">
        <v>182</v>
      </c>
    </row>
    <row r="61" spans="1:3" x14ac:dyDescent="0.25">
      <c r="C61" s="58" t="s">
        <v>183</v>
      </c>
    </row>
    <row r="62" spans="1:3" x14ac:dyDescent="0.25">
      <c r="C62" s="58" t="s">
        <v>184</v>
      </c>
    </row>
    <row r="63" spans="1:3" x14ac:dyDescent="0.25">
      <c r="C63" s="58" t="s">
        <v>185</v>
      </c>
    </row>
    <row r="65" spans="3:3" x14ac:dyDescent="0.25">
      <c r="C65" s="58" t="s">
        <v>186</v>
      </c>
    </row>
    <row r="66" spans="3:3" x14ac:dyDescent="0.25">
      <c r="C66" s="58" t="s">
        <v>187</v>
      </c>
    </row>
    <row r="68" spans="3:3" x14ac:dyDescent="0.25">
      <c r="C68" s="58" t="s">
        <v>188</v>
      </c>
    </row>
    <row r="69" spans="3:3" x14ac:dyDescent="0.25">
      <c r="C69" s="58" t="s">
        <v>189</v>
      </c>
    </row>
    <row r="71" spans="3:3" x14ac:dyDescent="0.25">
      <c r="C71" s="58" t="s">
        <v>190</v>
      </c>
    </row>
    <row r="73" spans="3:3" x14ac:dyDescent="0.25">
      <c r="C73" s="58" t="s">
        <v>191</v>
      </c>
    </row>
    <row r="75" spans="3:3" x14ac:dyDescent="0.25">
      <c r="C75" s="58" t="s">
        <v>192</v>
      </c>
    </row>
    <row r="77" spans="3:3" x14ac:dyDescent="0.25">
      <c r="C77" s="58" t="s">
        <v>193</v>
      </c>
    </row>
    <row r="78" spans="3:3" x14ac:dyDescent="0.25">
      <c r="C78" s="58" t="s">
        <v>194</v>
      </c>
    </row>
    <row r="79" spans="3:3" x14ac:dyDescent="0.25">
      <c r="C79" s="58" t="s">
        <v>198</v>
      </c>
    </row>
    <row r="80" spans="3:3" x14ac:dyDescent="0.25">
      <c r="C80" s="58" t="s">
        <v>199</v>
      </c>
    </row>
    <row r="81" spans="2:3" x14ac:dyDescent="0.25">
      <c r="C81" s="58" t="s">
        <v>200</v>
      </c>
    </row>
    <row r="83" spans="2:3" x14ac:dyDescent="0.25">
      <c r="B83" s="58" t="s">
        <v>208</v>
      </c>
      <c r="C83" s="58" t="s">
        <v>209</v>
      </c>
    </row>
    <row r="84" spans="2:3" x14ac:dyDescent="0.25">
      <c r="C84" s="58" t="s">
        <v>210</v>
      </c>
    </row>
    <row r="86" spans="2:3" x14ac:dyDescent="0.25">
      <c r="B86" s="58" t="s">
        <v>211</v>
      </c>
      <c r="C86" s="58" t="s">
        <v>213</v>
      </c>
    </row>
    <row r="88" spans="2:3" x14ac:dyDescent="0.25">
      <c r="B88" s="58" t="s">
        <v>214</v>
      </c>
      <c r="C88" s="58" t="s">
        <v>212</v>
      </c>
    </row>
    <row r="89" spans="2:3" x14ac:dyDescent="0.25">
      <c r="C89" s="58" t="s">
        <v>215</v>
      </c>
    </row>
    <row r="90" spans="2:3" x14ac:dyDescent="0.25">
      <c r="C90" s="58" t="s">
        <v>216</v>
      </c>
    </row>
    <row r="91" spans="2:3" x14ac:dyDescent="0.25">
      <c r="C91" s="58" t="s">
        <v>217</v>
      </c>
    </row>
    <row r="93" spans="2:3" x14ac:dyDescent="0.25">
      <c r="C93" s="58" t="s">
        <v>218</v>
      </c>
    </row>
    <row r="95" spans="2:3" x14ac:dyDescent="0.25">
      <c r="C95" s="58" t="s">
        <v>245</v>
      </c>
    </row>
    <row r="97" spans="1:3" x14ac:dyDescent="0.25">
      <c r="A97" s="58">
        <v>5</v>
      </c>
      <c r="B97" s="60">
        <v>44585</v>
      </c>
      <c r="C97" s="58" t="s">
        <v>260</v>
      </c>
    </row>
    <row r="99" spans="1:3" x14ac:dyDescent="0.25">
      <c r="A99" s="58">
        <v>5.0999999999999996</v>
      </c>
      <c r="B99" s="60">
        <v>44585</v>
      </c>
      <c r="C99" s="58" t="s">
        <v>261</v>
      </c>
    </row>
    <row r="100" spans="1:3" x14ac:dyDescent="0.25">
      <c r="C100" s="58" t="s">
        <v>262</v>
      </c>
    </row>
    <row r="101" spans="1:3" x14ac:dyDescent="0.25">
      <c r="C101" s="58" t="s">
        <v>263</v>
      </c>
    </row>
    <row r="102" spans="1:3" x14ac:dyDescent="0.25">
      <c r="B102" s="60"/>
    </row>
    <row r="103" spans="1:3" x14ac:dyDescent="0.25">
      <c r="A103" s="58">
        <v>5.2</v>
      </c>
      <c r="B103" s="60">
        <v>44592</v>
      </c>
      <c r="C103" s="58" t="s">
        <v>265</v>
      </c>
    </row>
    <row r="104" spans="1:3" x14ac:dyDescent="0.25">
      <c r="C104" s="58" t="s">
        <v>266</v>
      </c>
    </row>
    <row r="105" spans="1:3" x14ac:dyDescent="0.25">
      <c r="C105" s="58" t="s">
        <v>267</v>
      </c>
    </row>
    <row r="106" spans="1:3" x14ac:dyDescent="0.25">
      <c r="C106" s="58" t="s">
        <v>268</v>
      </c>
    </row>
    <row r="107" spans="1:3" x14ac:dyDescent="0.25">
      <c r="C107" s="58" t="s">
        <v>269</v>
      </c>
    </row>
    <row r="108" spans="1:3" x14ac:dyDescent="0.25">
      <c r="C108" s="58" t="s">
        <v>270</v>
      </c>
    </row>
    <row r="109" spans="1:3" x14ac:dyDescent="0.25">
      <c r="C109" s="58" t="s">
        <v>271</v>
      </c>
    </row>
    <row r="110" spans="1:3" x14ac:dyDescent="0.25">
      <c r="C110" s="58" t="s">
        <v>272</v>
      </c>
    </row>
    <row r="111" spans="1:3" x14ac:dyDescent="0.25">
      <c r="C111" s="58" t="s">
        <v>273</v>
      </c>
    </row>
    <row r="113" spans="1:3" x14ac:dyDescent="0.25">
      <c r="A113" s="58">
        <v>5.3</v>
      </c>
      <c r="B113" s="60">
        <v>44592</v>
      </c>
      <c r="C113" s="58" t="s">
        <v>274</v>
      </c>
    </row>
    <row r="115" spans="1:3" x14ac:dyDescent="0.25">
      <c r="A115" s="58">
        <v>5.4</v>
      </c>
      <c r="B115" s="60">
        <v>44687</v>
      </c>
      <c r="C115" s="58" t="s">
        <v>275</v>
      </c>
    </row>
    <row r="116" spans="1:3" x14ac:dyDescent="0.25">
      <c r="C116" s="58" t="s">
        <v>278</v>
      </c>
    </row>
    <row r="117" spans="1:3" x14ac:dyDescent="0.25">
      <c r="C117" s="58" t="s">
        <v>277</v>
      </c>
    </row>
    <row r="120" spans="1:3" x14ac:dyDescent="0.25">
      <c r="A120" s="58">
        <v>6</v>
      </c>
      <c r="B120" s="58" t="s">
        <v>123</v>
      </c>
      <c r="C120" s="58" t="s">
        <v>279</v>
      </c>
    </row>
    <row r="121" spans="1:3" x14ac:dyDescent="0.25">
      <c r="C121" s="58" t="s">
        <v>280</v>
      </c>
    </row>
    <row r="122" spans="1:3" x14ac:dyDescent="0.25">
      <c r="C122" s="58" t="s">
        <v>281</v>
      </c>
    </row>
    <row r="123" spans="1:3" x14ac:dyDescent="0.25">
      <c r="C123" s="58" t="s">
        <v>318</v>
      </c>
    </row>
    <row r="124" spans="1:3" x14ac:dyDescent="0.25">
      <c r="C124" s="58" t="s">
        <v>320</v>
      </c>
    </row>
    <row r="126" spans="1:3" x14ac:dyDescent="0.25">
      <c r="B126" s="58" t="s">
        <v>135</v>
      </c>
      <c r="C126" s="58" t="s">
        <v>321</v>
      </c>
    </row>
    <row r="127" spans="1:3" x14ac:dyDescent="0.25">
      <c r="C127" s="58" t="s">
        <v>322</v>
      </c>
    </row>
    <row r="129" spans="1:3" x14ac:dyDescent="0.25">
      <c r="A129" s="58">
        <v>7</v>
      </c>
      <c r="C129" s="58" t="s">
        <v>325</v>
      </c>
    </row>
    <row r="130" spans="1:3" x14ac:dyDescent="0.25">
      <c r="C130" s="58" t="s">
        <v>331</v>
      </c>
    </row>
    <row r="131" spans="1:3" x14ac:dyDescent="0.25">
      <c r="C131" s="58" t="s">
        <v>330</v>
      </c>
    </row>
    <row r="132" spans="1:3" x14ac:dyDescent="0.25">
      <c r="C132" s="58" t="s">
        <v>332</v>
      </c>
    </row>
    <row r="134" spans="1:3" x14ac:dyDescent="0.25">
      <c r="C134" s="58" t="s">
        <v>333</v>
      </c>
    </row>
    <row r="135" spans="1:3" x14ac:dyDescent="0.25">
      <c r="C135" s="58" t="s">
        <v>334</v>
      </c>
    </row>
    <row r="137" spans="1:3" x14ac:dyDescent="0.25">
      <c r="C137" s="58" t="s">
        <v>336</v>
      </c>
    </row>
    <row r="139" spans="1:3" x14ac:dyDescent="0.25">
      <c r="C139" s="153" t="s">
        <v>338</v>
      </c>
    </row>
    <row r="141" spans="1:3" x14ac:dyDescent="0.25">
      <c r="C141" s="153" t="s">
        <v>339</v>
      </c>
    </row>
    <row r="142" spans="1:3" x14ac:dyDescent="0.25">
      <c r="C142" s="153" t="s">
        <v>340</v>
      </c>
    </row>
    <row r="143" spans="1:3" x14ac:dyDescent="0.25">
      <c r="C143" s="153" t="s">
        <v>341</v>
      </c>
    </row>
    <row r="145" spans="3:3" x14ac:dyDescent="0.25">
      <c r="C145" s="153" t="s">
        <v>342</v>
      </c>
    </row>
    <row r="147" spans="3:3" x14ac:dyDescent="0.25">
      <c r="C147" s="153" t="s">
        <v>343</v>
      </c>
    </row>
    <row r="148" spans="3:3" x14ac:dyDescent="0.25">
      <c r="C148" s="153" t="s">
        <v>344</v>
      </c>
    </row>
    <row r="150" spans="3:3" x14ac:dyDescent="0.25">
      <c r="C150" s="153" t="s">
        <v>345</v>
      </c>
    </row>
    <row r="152" spans="3:3" x14ac:dyDescent="0.25">
      <c r="C152" s="153" t="s">
        <v>346</v>
      </c>
    </row>
  </sheetData>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E15"/>
  <sheetViews>
    <sheetView workbookViewId="0">
      <selection activeCell="D12" sqref="D12"/>
    </sheetView>
  </sheetViews>
  <sheetFormatPr baseColWidth="10" defaultRowHeight="13.2" x14ac:dyDescent="0.25"/>
  <cols>
    <col min="1" max="1" width="51.33203125" bestFit="1" customWidth="1"/>
    <col min="3" max="3" width="33.6640625" customWidth="1"/>
    <col min="5" max="5" width="20.109375" bestFit="1" customWidth="1"/>
  </cols>
  <sheetData>
    <row r="1" spans="1:5" x14ac:dyDescent="0.25">
      <c r="A1" t="s">
        <v>38</v>
      </c>
      <c r="C1" t="s">
        <v>205</v>
      </c>
      <c r="E1" s="120"/>
    </row>
    <row r="2" spans="1:5" x14ac:dyDescent="0.25">
      <c r="A2" t="s">
        <v>39</v>
      </c>
      <c r="C2" t="s">
        <v>206</v>
      </c>
      <c r="E2" s="121"/>
    </row>
    <row r="3" spans="1:5" x14ac:dyDescent="0.25">
      <c r="A3" t="s">
        <v>70</v>
      </c>
      <c r="C3" t="s">
        <v>207</v>
      </c>
      <c r="E3" s="121"/>
    </row>
    <row r="4" spans="1:5" x14ac:dyDescent="0.25">
      <c r="A4" t="s">
        <v>68</v>
      </c>
      <c r="C4" t="s">
        <v>70</v>
      </c>
      <c r="E4" s="121"/>
    </row>
    <row r="5" spans="1:5" x14ac:dyDescent="0.25">
      <c r="A5" t="s">
        <v>172</v>
      </c>
      <c r="E5" s="121"/>
    </row>
    <row r="6" spans="1:5" x14ac:dyDescent="0.25">
      <c r="A6" t="s">
        <v>173</v>
      </c>
      <c r="E6" s="121"/>
    </row>
    <row r="7" spans="1:5" x14ac:dyDescent="0.25">
      <c r="A7" t="s">
        <v>36</v>
      </c>
      <c r="E7" s="121"/>
    </row>
    <row r="8" spans="1:5" x14ac:dyDescent="0.25">
      <c r="A8" t="s">
        <v>37</v>
      </c>
      <c r="E8" s="121"/>
    </row>
    <row r="9" spans="1:5" x14ac:dyDescent="0.25">
      <c r="A9" t="s">
        <v>174</v>
      </c>
    </row>
    <row r="10" spans="1:5" x14ac:dyDescent="0.25">
      <c r="A10" t="s">
        <v>65</v>
      </c>
    </row>
    <row r="11" spans="1:5" x14ac:dyDescent="0.25">
      <c r="A11" t="s">
        <v>70</v>
      </c>
    </row>
    <row r="12" spans="1:5" x14ac:dyDescent="0.25">
      <c r="A12" t="s">
        <v>69</v>
      </c>
    </row>
    <row r="13" spans="1:5" x14ac:dyDescent="0.25">
      <c r="A13" t="s">
        <v>73</v>
      </c>
    </row>
    <row r="14" spans="1:5" x14ac:dyDescent="0.25">
      <c r="A14" t="s">
        <v>71</v>
      </c>
    </row>
    <row r="15" spans="1:5" x14ac:dyDescent="0.25">
      <c r="A15" t="s">
        <v>72</v>
      </c>
    </row>
  </sheetData>
  <sortState xmlns:xlrd2="http://schemas.microsoft.com/office/spreadsheetml/2017/richdata2" ref="D2:E8">
    <sortCondition ref="D2:D8"/>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24</vt:i4>
      </vt:variant>
    </vt:vector>
  </HeadingPairs>
  <TitlesOfParts>
    <vt:vector size="31" baseType="lpstr">
      <vt:lpstr>Anleitung</vt:lpstr>
      <vt:lpstr>Angaben</vt:lpstr>
      <vt:lpstr>Projektkosten-Angebote</vt:lpstr>
      <vt:lpstr>INFO</vt:lpstr>
      <vt:lpstr>Parameter_A</vt:lpstr>
      <vt:lpstr>Parameter_B</vt:lpstr>
      <vt:lpstr>DEMO</vt:lpstr>
      <vt:lpstr>AN_YN</vt:lpstr>
      <vt:lpstr>Anrede</vt:lpstr>
      <vt:lpstr>APP_Datum_ab</vt:lpstr>
      <vt:lpstr>'Projektkosten-Angebote'!APP_letzte_belegte_Zeile</vt:lpstr>
      <vt:lpstr>Auswahl_A</vt:lpstr>
      <vt:lpstr>Auswahl_Anzahl</vt:lpstr>
      <vt:lpstr>Auswahl_B</vt:lpstr>
      <vt:lpstr>Auswahl_Start</vt:lpstr>
      <vt:lpstr>Angaben!Druckbereich</vt:lpstr>
      <vt:lpstr>Anleitung!Druckbereich</vt:lpstr>
      <vt:lpstr>DEMO!Druckbereich</vt:lpstr>
      <vt:lpstr>'Projektkosten-Angebote'!Druckbereich</vt:lpstr>
      <vt:lpstr>DEMO!Drucktitel</vt:lpstr>
      <vt:lpstr>'Projektkosten-Angebote'!Drucktitel</vt:lpstr>
      <vt:lpstr>INFO!Kategorie_TYP_A</vt:lpstr>
      <vt:lpstr>Parameter_A!Kategorie_TYP_A</vt:lpstr>
      <vt:lpstr>Parameter_B!Kategorie_TYP_B</vt:lpstr>
      <vt:lpstr>Kosten_aws_geprueft</vt:lpstr>
      <vt:lpstr>Kosten_Kunde_angegeben</vt:lpstr>
      <vt:lpstr>Kostentabelle_aws_geprueft</vt:lpstr>
      <vt:lpstr>Kostentabelle_Kunde_angegeben</vt:lpstr>
      <vt:lpstr>TYP_A_B</vt:lpstr>
      <vt:lpstr>V_Version</vt:lpstr>
      <vt:lpstr>Vorsteuerabzug_j_n</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VVE Kostendarstellung</dc:title>
  <dc:subject>Zur Vorlage von Vergleichsangeboten</dc:subject>
  <dc:creator>Arbesser</dc:creator>
  <dc:description/>
  <cp:lastModifiedBy>MICHELER Christine</cp:lastModifiedBy>
  <cp:lastPrinted>2022-01-31T11:58:45Z</cp:lastPrinted>
  <dcterms:created xsi:type="dcterms:W3CDTF">2003-11-03T10:02:22Z</dcterms:created>
  <dcterms:modified xsi:type="dcterms:W3CDTF">2024-03-08T10:05:14Z</dcterms:modified>
</cp:coreProperties>
</file>